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Stays" sheetId="2" r:id="rId2"/>
    <sheet name="Setting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cols>
    <col min="1" max="1" width="18.83203125" customWidth="1"/>
    <col min="2" max="2" width="7.83203125" customWidth="1"/>
    <col min="3" max="3" width="8.83203125" customWidth="1"/>
    <col min="4" max="4" width="16.83203125" customWidth="1"/>
    <col min="5" max="5" width="28.83203125" customWidth="1"/>
    <col min="6" max="6" width="29.83203125" customWidth="1"/>
    <col min="7" max="7" width="18.83203125" customWidth="1"/>
    <col min="8" max="8" width="21.83203125" customWidth="1"/>
  </cols>
  <sheetData>
    <row r="1">
      <c r="A1" t="str">
        <v>Period (YYYY-MM)</v>
      </c>
      <c r="B1" t="str">
        <v>Stays</v>
      </c>
      <c r="C1" t="str">
        <v>Nights</v>
      </c>
      <c r="D1" t="str">
        <v>Gross receipts</v>
      </c>
      <c r="E1" t="str">
        <v>Platform-remitted receipts</v>
      </c>
      <c r="F1" t="str">
        <v>Exempt (long stay) receipts</v>
      </c>
      <c r="G1" t="str">
        <v>Taxable receipts</v>
      </c>
      <c r="H1" t="str">
        <v>Tax due (all rates)</v>
      </c>
    </row>
    <row r="2">
      <c r="B2">
        <f>IF(A2="","",COUNTIFS(Stays!$N$2:$N$301,A2))</f>
      </c>
      <c r="C2">
        <f>IF(A2="","",SUMIFS(Stays!$F$2:$F$301,Stays!$N$2:$N$301,A2))</f>
      </c>
      <c r="D2">
        <f>IF(A2="","",SUMIFS(Stays!$J$2:$J$301,Stays!$N$2:$N$301,A2))</f>
      </c>
      <c r="E2">
        <f>IF(A2="","",SUMIFS(Stays!$J$2:$J$301,Stays!$N$2:$N$301,A2,Stays!$K$2:$K$301,"Y"))</f>
      </c>
      <c r="F2">
        <f>IF(A2="","",SUMIFS(Stays!$J$2:$J$301,Stays!$N$2:$N$301,A2,Stays!$L$2:$L$301,"Y",Stays!$K$2:$K$301,"&lt;&gt;Y"))</f>
      </c>
      <c r="G2">
        <f>IF(A2="","",SUMIFS(Stays!$M$2:$M$301,Stays!$N$2:$N$301,A2))</f>
      </c>
      <c r="H2">
        <f>IF(A2="","",ROUND(G2*(N(Settings!$B$4)+N(Settings!$B$5)+N(Settings!$B$6))/100,2))</f>
      </c>
    </row>
    <row r="3">
      <c r="B3">
        <f>IF(A3="","",COUNTIFS(Stays!$N$2:$N$301,A3))</f>
      </c>
      <c r="C3">
        <f>IF(A3="","",SUMIFS(Stays!$F$2:$F$301,Stays!$N$2:$N$301,A3))</f>
      </c>
      <c r="D3">
        <f>IF(A3="","",SUMIFS(Stays!$J$2:$J$301,Stays!$N$2:$N$301,A3))</f>
      </c>
      <c r="E3">
        <f>IF(A3="","",SUMIFS(Stays!$J$2:$J$301,Stays!$N$2:$N$301,A3,Stays!$K$2:$K$301,"Y"))</f>
      </c>
      <c r="F3">
        <f>IF(A3="","",SUMIFS(Stays!$J$2:$J$301,Stays!$N$2:$N$301,A3,Stays!$L$2:$L$301,"Y",Stays!$K$2:$K$301,"&lt;&gt;Y"))</f>
      </c>
      <c r="G3">
        <f>IF(A3="","",SUMIFS(Stays!$M$2:$M$301,Stays!$N$2:$N$301,A3))</f>
      </c>
      <c r="H3">
        <f>IF(A3="","",ROUND(G3*(N(Settings!$B$4)+N(Settings!$B$5)+N(Settings!$B$6))/100,2))</f>
      </c>
    </row>
    <row r="4">
      <c r="B4">
        <f>IF(A4="","",COUNTIFS(Stays!$N$2:$N$301,A4))</f>
      </c>
      <c r="C4">
        <f>IF(A4="","",SUMIFS(Stays!$F$2:$F$301,Stays!$N$2:$N$301,A4))</f>
      </c>
      <c r="D4">
        <f>IF(A4="","",SUMIFS(Stays!$J$2:$J$301,Stays!$N$2:$N$301,A4))</f>
      </c>
      <c r="E4">
        <f>IF(A4="","",SUMIFS(Stays!$J$2:$J$301,Stays!$N$2:$N$301,A4,Stays!$K$2:$K$301,"Y"))</f>
      </c>
      <c r="F4">
        <f>IF(A4="","",SUMIFS(Stays!$J$2:$J$301,Stays!$N$2:$N$301,A4,Stays!$L$2:$L$301,"Y",Stays!$K$2:$K$301,"&lt;&gt;Y"))</f>
      </c>
      <c r="G4">
        <f>IF(A4="","",SUMIFS(Stays!$M$2:$M$301,Stays!$N$2:$N$301,A4))</f>
      </c>
      <c r="H4">
        <f>IF(A4="","",ROUND(G4*(N(Settings!$B$4)+N(Settings!$B$5)+N(Settings!$B$6))/100,2))</f>
      </c>
    </row>
    <row r="5">
      <c r="B5">
        <f>IF(A5="","",COUNTIFS(Stays!$N$2:$N$301,A5))</f>
      </c>
      <c r="C5">
        <f>IF(A5="","",SUMIFS(Stays!$F$2:$F$301,Stays!$N$2:$N$301,A5))</f>
      </c>
      <c r="D5">
        <f>IF(A5="","",SUMIFS(Stays!$J$2:$J$301,Stays!$N$2:$N$301,A5))</f>
      </c>
      <c r="E5">
        <f>IF(A5="","",SUMIFS(Stays!$J$2:$J$301,Stays!$N$2:$N$301,A5,Stays!$K$2:$K$301,"Y"))</f>
      </c>
      <c r="F5">
        <f>IF(A5="","",SUMIFS(Stays!$J$2:$J$301,Stays!$N$2:$N$301,A5,Stays!$L$2:$L$301,"Y",Stays!$K$2:$K$301,"&lt;&gt;Y"))</f>
      </c>
      <c r="G5">
        <f>IF(A5="","",SUMIFS(Stays!$M$2:$M$301,Stays!$N$2:$N$301,A5))</f>
      </c>
      <c r="H5">
        <f>IF(A5="","",ROUND(G5*(N(Settings!$B$4)+N(Settings!$B$5)+N(Settings!$B$6))/100,2))</f>
      </c>
    </row>
    <row r="6">
      <c r="B6">
        <f>IF(A6="","",COUNTIFS(Stays!$N$2:$N$301,A6))</f>
      </c>
      <c r="C6">
        <f>IF(A6="","",SUMIFS(Stays!$F$2:$F$301,Stays!$N$2:$N$301,A6))</f>
      </c>
      <c r="D6">
        <f>IF(A6="","",SUMIFS(Stays!$J$2:$J$301,Stays!$N$2:$N$301,A6))</f>
      </c>
      <c r="E6">
        <f>IF(A6="","",SUMIFS(Stays!$J$2:$J$301,Stays!$N$2:$N$301,A6,Stays!$K$2:$K$301,"Y"))</f>
      </c>
      <c r="F6">
        <f>IF(A6="","",SUMIFS(Stays!$J$2:$J$301,Stays!$N$2:$N$301,A6,Stays!$L$2:$L$301,"Y",Stays!$K$2:$K$301,"&lt;&gt;Y"))</f>
      </c>
      <c r="G6">
        <f>IF(A6="","",SUMIFS(Stays!$M$2:$M$301,Stays!$N$2:$N$301,A6))</f>
      </c>
      <c r="H6">
        <f>IF(A6="","",ROUND(G6*(N(Settings!$B$4)+N(Settings!$B$5)+N(Settings!$B$6))/100,2))</f>
      </c>
    </row>
    <row r="7">
      <c r="B7">
        <f>IF(A7="","",COUNTIFS(Stays!$N$2:$N$301,A7))</f>
      </c>
      <c r="C7">
        <f>IF(A7="","",SUMIFS(Stays!$F$2:$F$301,Stays!$N$2:$N$301,A7))</f>
      </c>
      <c r="D7">
        <f>IF(A7="","",SUMIFS(Stays!$J$2:$J$301,Stays!$N$2:$N$301,A7))</f>
      </c>
      <c r="E7">
        <f>IF(A7="","",SUMIFS(Stays!$J$2:$J$301,Stays!$N$2:$N$301,A7,Stays!$K$2:$K$301,"Y"))</f>
      </c>
      <c r="F7">
        <f>IF(A7="","",SUMIFS(Stays!$J$2:$J$301,Stays!$N$2:$N$301,A7,Stays!$L$2:$L$301,"Y",Stays!$K$2:$K$301,"&lt;&gt;Y"))</f>
      </c>
      <c r="G7">
        <f>IF(A7="","",SUMIFS(Stays!$M$2:$M$301,Stays!$N$2:$N$301,A7))</f>
      </c>
      <c r="H7">
        <f>IF(A7="","",ROUND(G7*(N(Settings!$B$4)+N(Settings!$B$5)+N(Settings!$B$6))/100,2))</f>
      </c>
    </row>
    <row r="8">
      <c r="B8">
        <f>IF(A8="","",COUNTIFS(Stays!$N$2:$N$301,A8))</f>
      </c>
      <c r="C8">
        <f>IF(A8="","",SUMIFS(Stays!$F$2:$F$301,Stays!$N$2:$N$301,A8))</f>
      </c>
      <c r="D8">
        <f>IF(A8="","",SUMIFS(Stays!$J$2:$J$301,Stays!$N$2:$N$301,A8))</f>
      </c>
      <c r="E8">
        <f>IF(A8="","",SUMIFS(Stays!$J$2:$J$301,Stays!$N$2:$N$301,A8,Stays!$K$2:$K$301,"Y"))</f>
      </c>
      <c r="F8">
        <f>IF(A8="","",SUMIFS(Stays!$J$2:$J$301,Stays!$N$2:$N$301,A8,Stays!$L$2:$L$301,"Y",Stays!$K$2:$K$301,"&lt;&gt;Y"))</f>
      </c>
      <c r="G8">
        <f>IF(A8="","",SUMIFS(Stays!$M$2:$M$301,Stays!$N$2:$N$301,A8))</f>
      </c>
      <c r="H8">
        <f>IF(A8="","",ROUND(G8*(N(Settings!$B$4)+N(Settings!$B$5)+N(Settings!$B$6))/100,2))</f>
      </c>
    </row>
    <row r="9">
      <c r="B9">
        <f>IF(A9="","",COUNTIFS(Stays!$N$2:$N$301,A9))</f>
      </c>
      <c r="C9">
        <f>IF(A9="","",SUMIFS(Stays!$F$2:$F$301,Stays!$N$2:$N$301,A9))</f>
      </c>
      <c r="D9">
        <f>IF(A9="","",SUMIFS(Stays!$J$2:$J$301,Stays!$N$2:$N$301,A9))</f>
      </c>
      <c r="E9">
        <f>IF(A9="","",SUMIFS(Stays!$J$2:$J$301,Stays!$N$2:$N$301,A9,Stays!$K$2:$K$301,"Y"))</f>
      </c>
      <c r="F9">
        <f>IF(A9="","",SUMIFS(Stays!$J$2:$J$301,Stays!$N$2:$N$301,A9,Stays!$L$2:$L$301,"Y",Stays!$K$2:$K$301,"&lt;&gt;Y"))</f>
      </c>
      <c r="G9">
        <f>IF(A9="","",SUMIFS(Stays!$M$2:$M$301,Stays!$N$2:$N$301,A9))</f>
      </c>
      <c r="H9">
        <f>IF(A9="","",ROUND(G9*(N(Settings!$B$4)+N(Settings!$B$5)+N(Settings!$B$6))/100,2))</f>
      </c>
    </row>
    <row r="10">
      <c r="B10">
        <f>IF(A10="","",COUNTIFS(Stays!$N$2:$N$301,A10))</f>
      </c>
      <c r="C10">
        <f>IF(A10="","",SUMIFS(Stays!$F$2:$F$301,Stays!$N$2:$N$301,A10))</f>
      </c>
      <c r="D10">
        <f>IF(A10="","",SUMIFS(Stays!$J$2:$J$301,Stays!$N$2:$N$301,A10))</f>
      </c>
      <c r="E10">
        <f>IF(A10="","",SUMIFS(Stays!$J$2:$J$301,Stays!$N$2:$N$301,A10,Stays!$K$2:$K$301,"Y"))</f>
      </c>
      <c r="F10">
        <f>IF(A10="","",SUMIFS(Stays!$J$2:$J$301,Stays!$N$2:$N$301,A10,Stays!$L$2:$L$301,"Y",Stays!$K$2:$K$301,"&lt;&gt;Y"))</f>
      </c>
      <c r="G10">
        <f>IF(A10="","",SUMIFS(Stays!$M$2:$M$301,Stays!$N$2:$N$301,A10))</f>
      </c>
      <c r="H10">
        <f>IF(A10="","",ROUND(G10*(N(Settings!$B$4)+N(Settings!$B$5)+N(Settings!$B$6))/100,2))</f>
      </c>
    </row>
    <row r="11">
      <c r="B11">
        <f>IF(A11="","",COUNTIFS(Stays!$N$2:$N$301,A11))</f>
      </c>
      <c r="C11">
        <f>IF(A11="","",SUMIFS(Stays!$F$2:$F$301,Stays!$N$2:$N$301,A11))</f>
      </c>
      <c r="D11">
        <f>IF(A11="","",SUMIFS(Stays!$J$2:$J$301,Stays!$N$2:$N$301,A11))</f>
      </c>
      <c r="E11">
        <f>IF(A11="","",SUMIFS(Stays!$J$2:$J$301,Stays!$N$2:$N$301,A11,Stays!$K$2:$K$301,"Y"))</f>
      </c>
      <c r="F11">
        <f>IF(A11="","",SUMIFS(Stays!$J$2:$J$301,Stays!$N$2:$N$301,A11,Stays!$L$2:$L$301,"Y",Stays!$K$2:$K$301,"&lt;&gt;Y"))</f>
      </c>
      <c r="G11">
        <f>IF(A11="","",SUMIFS(Stays!$M$2:$M$301,Stays!$N$2:$N$301,A11))</f>
      </c>
      <c r="H11">
        <f>IF(A11="","",ROUND(G11*(N(Settings!$B$4)+N(Settings!$B$5)+N(Settings!$B$6))/100,2))</f>
      </c>
    </row>
    <row r="12">
      <c r="B12">
        <f>IF(A12="","",COUNTIFS(Stays!$N$2:$N$301,A12))</f>
      </c>
      <c r="C12">
        <f>IF(A12="","",SUMIFS(Stays!$F$2:$F$301,Stays!$N$2:$N$301,A12))</f>
      </c>
      <c r="D12">
        <f>IF(A12="","",SUMIFS(Stays!$J$2:$J$301,Stays!$N$2:$N$301,A12))</f>
      </c>
      <c r="E12">
        <f>IF(A12="","",SUMIFS(Stays!$J$2:$J$301,Stays!$N$2:$N$301,A12,Stays!$K$2:$K$301,"Y"))</f>
      </c>
      <c r="F12">
        <f>IF(A12="","",SUMIFS(Stays!$J$2:$J$301,Stays!$N$2:$N$301,A12,Stays!$L$2:$L$301,"Y",Stays!$K$2:$K$301,"&lt;&gt;Y"))</f>
      </c>
      <c r="G12">
        <f>IF(A12="","",SUMIFS(Stays!$M$2:$M$301,Stays!$N$2:$N$301,A12))</f>
      </c>
      <c r="H12">
        <f>IF(A12="","",ROUND(G12*(N(Settings!$B$4)+N(Settings!$B$5)+N(Settings!$B$6))/100,2))</f>
      </c>
    </row>
    <row r="13">
      <c r="B13">
        <f>IF(A13="","",COUNTIFS(Stays!$N$2:$N$301,A13))</f>
      </c>
      <c r="C13">
        <f>IF(A13="","",SUMIFS(Stays!$F$2:$F$301,Stays!$N$2:$N$301,A13))</f>
      </c>
      <c r="D13">
        <f>IF(A13="","",SUMIFS(Stays!$J$2:$J$301,Stays!$N$2:$N$301,A13))</f>
      </c>
      <c r="E13">
        <f>IF(A13="","",SUMIFS(Stays!$J$2:$J$301,Stays!$N$2:$N$301,A13,Stays!$K$2:$K$301,"Y"))</f>
      </c>
      <c r="F13">
        <f>IF(A13="","",SUMIFS(Stays!$J$2:$J$301,Stays!$N$2:$N$301,A13,Stays!$L$2:$L$301,"Y",Stays!$K$2:$K$301,"&lt;&gt;Y"))</f>
      </c>
      <c r="G13">
        <f>IF(A13="","",SUMIFS(Stays!$M$2:$M$301,Stays!$N$2:$N$301,A13))</f>
      </c>
      <c r="H13">
        <f>IF(A13="","",ROUND(G13*(N(Settings!$B$4)+N(Settings!$B$5)+N(Settings!$B$6))/100,2))</f>
      </c>
    </row>
    <row r="14">
      <c r="B14">
        <f>IF(A14="","",COUNTIFS(Stays!$N$2:$N$301,A14))</f>
      </c>
      <c r="C14">
        <f>IF(A14="","",SUMIFS(Stays!$F$2:$F$301,Stays!$N$2:$N$301,A14))</f>
      </c>
      <c r="D14">
        <f>IF(A14="","",SUMIFS(Stays!$J$2:$J$301,Stays!$N$2:$N$301,A14))</f>
      </c>
      <c r="E14">
        <f>IF(A14="","",SUMIFS(Stays!$J$2:$J$301,Stays!$N$2:$N$301,A14,Stays!$K$2:$K$301,"Y"))</f>
      </c>
      <c r="F14">
        <f>IF(A14="","",SUMIFS(Stays!$J$2:$J$301,Stays!$N$2:$N$301,A14,Stays!$L$2:$L$301,"Y",Stays!$K$2:$K$301,"&lt;&gt;Y"))</f>
      </c>
      <c r="G14">
        <f>IF(A14="","",SUMIFS(Stays!$M$2:$M$301,Stays!$N$2:$N$301,A14))</f>
      </c>
      <c r="H14">
        <f>IF(A14="","",ROUND(G14*(N(Settings!$B$4)+N(Settings!$B$5)+N(Settings!$B$6))/100,2))</f>
      </c>
    </row>
    <row r="15">
      <c r="B15">
        <f>IF(A15="","",COUNTIFS(Stays!$N$2:$N$301,A15))</f>
      </c>
      <c r="C15">
        <f>IF(A15="","",SUMIFS(Stays!$F$2:$F$301,Stays!$N$2:$N$301,A15))</f>
      </c>
      <c r="D15">
        <f>IF(A15="","",SUMIFS(Stays!$J$2:$J$301,Stays!$N$2:$N$301,A15))</f>
      </c>
      <c r="E15">
        <f>IF(A15="","",SUMIFS(Stays!$J$2:$J$301,Stays!$N$2:$N$301,A15,Stays!$K$2:$K$301,"Y"))</f>
      </c>
      <c r="F15">
        <f>IF(A15="","",SUMIFS(Stays!$J$2:$J$301,Stays!$N$2:$N$301,A15,Stays!$L$2:$L$301,"Y",Stays!$K$2:$K$301,"&lt;&gt;Y"))</f>
      </c>
      <c r="G15">
        <f>IF(A15="","",SUMIFS(Stays!$M$2:$M$301,Stays!$N$2:$N$301,A15))</f>
      </c>
      <c r="H15">
        <f>IF(A15="","",ROUND(G15*(N(Settings!$B$4)+N(Settings!$B$5)+N(Settings!$B$6))/100,2))</f>
      </c>
    </row>
    <row r="16">
      <c r="B16">
        <f>IF(A16="","",COUNTIFS(Stays!$N$2:$N$301,A16))</f>
      </c>
      <c r="C16">
        <f>IF(A16="","",SUMIFS(Stays!$F$2:$F$301,Stays!$N$2:$N$301,A16))</f>
      </c>
      <c r="D16">
        <f>IF(A16="","",SUMIFS(Stays!$J$2:$J$301,Stays!$N$2:$N$301,A16))</f>
      </c>
      <c r="E16">
        <f>IF(A16="","",SUMIFS(Stays!$J$2:$J$301,Stays!$N$2:$N$301,A16,Stays!$K$2:$K$301,"Y"))</f>
      </c>
      <c r="F16">
        <f>IF(A16="","",SUMIFS(Stays!$J$2:$J$301,Stays!$N$2:$N$301,A16,Stays!$L$2:$L$301,"Y",Stays!$K$2:$K$301,"&lt;&gt;Y"))</f>
      </c>
      <c r="G16">
        <f>IF(A16="","",SUMIFS(Stays!$M$2:$M$301,Stays!$N$2:$N$301,A16))</f>
      </c>
      <c r="H16">
        <f>IF(A16="","",ROUND(G16*(N(Settings!$B$4)+N(Settings!$B$5)+N(Settings!$B$6))/100,2))</f>
      </c>
    </row>
    <row r="17">
      <c r="B17">
        <f>IF(A17="","",COUNTIFS(Stays!$N$2:$N$301,A17))</f>
      </c>
      <c r="C17">
        <f>IF(A17="","",SUMIFS(Stays!$F$2:$F$301,Stays!$N$2:$N$301,A17))</f>
      </c>
      <c r="D17">
        <f>IF(A17="","",SUMIFS(Stays!$J$2:$J$301,Stays!$N$2:$N$301,A17))</f>
      </c>
      <c r="E17">
        <f>IF(A17="","",SUMIFS(Stays!$J$2:$J$301,Stays!$N$2:$N$301,A17,Stays!$K$2:$K$301,"Y"))</f>
      </c>
      <c r="F17">
        <f>IF(A17="","",SUMIFS(Stays!$J$2:$J$301,Stays!$N$2:$N$301,A17,Stays!$L$2:$L$301,"Y",Stays!$K$2:$K$301,"&lt;&gt;Y"))</f>
      </c>
      <c r="G17">
        <f>IF(A17="","",SUMIFS(Stays!$M$2:$M$301,Stays!$N$2:$N$301,A17))</f>
      </c>
      <c r="H17">
        <f>IF(A17="","",ROUND(G17*(N(Settings!$B$4)+N(Settings!$B$5)+N(Settings!$B$6))/100,2))</f>
      </c>
    </row>
    <row r="18">
      <c r="B18">
        <f>IF(A18="","",COUNTIFS(Stays!$N$2:$N$301,A18))</f>
      </c>
      <c r="C18">
        <f>IF(A18="","",SUMIFS(Stays!$F$2:$F$301,Stays!$N$2:$N$301,A18))</f>
      </c>
      <c r="D18">
        <f>IF(A18="","",SUMIFS(Stays!$J$2:$J$301,Stays!$N$2:$N$301,A18))</f>
      </c>
      <c r="E18">
        <f>IF(A18="","",SUMIFS(Stays!$J$2:$J$301,Stays!$N$2:$N$301,A18,Stays!$K$2:$K$301,"Y"))</f>
      </c>
      <c r="F18">
        <f>IF(A18="","",SUMIFS(Stays!$J$2:$J$301,Stays!$N$2:$N$301,A18,Stays!$L$2:$L$301,"Y",Stays!$K$2:$K$301,"&lt;&gt;Y"))</f>
      </c>
      <c r="G18">
        <f>IF(A18="","",SUMIFS(Stays!$M$2:$M$301,Stays!$N$2:$N$301,A18))</f>
      </c>
      <c r="H18">
        <f>IF(A18="","",ROUND(G18*(N(Settings!$B$4)+N(Settings!$B$5)+N(Settings!$B$6))/100,2))</f>
      </c>
    </row>
    <row r="19">
      <c r="B19">
        <f>IF(A19="","",COUNTIFS(Stays!$N$2:$N$301,A19))</f>
      </c>
      <c r="C19">
        <f>IF(A19="","",SUMIFS(Stays!$F$2:$F$301,Stays!$N$2:$N$301,A19))</f>
      </c>
      <c r="D19">
        <f>IF(A19="","",SUMIFS(Stays!$J$2:$J$301,Stays!$N$2:$N$301,A19))</f>
      </c>
      <c r="E19">
        <f>IF(A19="","",SUMIFS(Stays!$J$2:$J$301,Stays!$N$2:$N$301,A19,Stays!$K$2:$K$301,"Y"))</f>
      </c>
      <c r="F19">
        <f>IF(A19="","",SUMIFS(Stays!$J$2:$J$301,Stays!$N$2:$N$301,A19,Stays!$L$2:$L$301,"Y",Stays!$K$2:$K$301,"&lt;&gt;Y"))</f>
      </c>
      <c r="G19">
        <f>IF(A19="","",SUMIFS(Stays!$M$2:$M$301,Stays!$N$2:$N$301,A19))</f>
      </c>
      <c r="H19">
        <f>IF(A19="","",ROUND(G19*(N(Settings!$B$4)+N(Settings!$B$5)+N(Settings!$B$6))/100,2))</f>
      </c>
    </row>
    <row r="20">
      <c r="B20">
        <f>IF(A20="","",COUNTIFS(Stays!$N$2:$N$301,A20))</f>
      </c>
      <c r="C20">
        <f>IF(A20="","",SUMIFS(Stays!$F$2:$F$301,Stays!$N$2:$N$301,A20))</f>
      </c>
      <c r="D20">
        <f>IF(A20="","",SUMIFS(Stays!$J$2:$J$301,Stays!$N$2:$N$301,A20))</f>
      </c>
      <c r="E20">
        <f>IF(A20="","",SUMIFS(Stays!$J$2:$J$301,Stays!$N$2:$N$301,A20,Stays!$K$2:$K$301,"Y"))</f>
      </c>
      <c r="F20">
        <f>IF(A20="","",SUMIFS(Stays!$J$2:$J$301,Stays!$N$2:$N$301,A20,Stays!$L$2:$L$301,"Y",Stays!$K$2:$K$301,"&lt;&gt;Y"))</f>
      </c>
      <c r="G20">
        <f>IF(A20="","",SUMIFS(Stays!$M$2:$M$301,Stays!$N$2:$N$301,A20))</f>
      </c>
      <c r="H20">
        <f>IF(A20="","",ROUND(G20*(N(Settings!$B$4)+N(Settings!$B$5)+N(Settings!$B$6))/100,2))</f>
      </c>
    </row>
    <row r="21">
      <c r="B21">
        <f>IF(A21="","",COUNTIFS(Stays!$N$2:$N$301,A21))</f>
      </c>
      <c r="C21">
        <f>IF(A21="","",SUMIFS(Stays!$F$2:$F$301,Stays!$N$2:$N$301,A21))</f>
      </c>
      <c r="D21">
        <f>IF(A21="","",SUMIFS(Stays!$J$2:$J$301,Stays!$N$2:$N$301,A21))</f>
      </c>
      <c r="E21">
        <f>IF(A21="","",SUMIFS(Stays!$J$2:$J$301,Stays!$N$2:$N$301,A21,Stays!$K$2:$K$301,"Y"))</f>
      </c>
      <c r="F21">
        <f>IF(A21="","",SUMIFS(Stays!$J$2:$J$301,Stays!$N$2:$N$301,A21,Stays!$L$2:$L$301,"Y",Stays!$K$2:$K$301,"&lt;&gt;Y"))</f>
      </c>
      <c r="G21">
        <f>IF(A21="","",SUMIFS(Stays!$M$2:$M$301,Stays!$N$2:$N$301,A21))</f>
      </c>
      <c r="H21">
        <f>IF(A21="","",ROUND(G21*(N(Settings!$B$4)+N(Settings!$B$5)+N(Settings!$B$6))/100,2))</f>
      </c>
    </row>
    <row r="22">
      <c r="B22">
        <f>IF(A22="","",COUNTIFS(Stays!$N$2:$N$301,A22))</f>
      </c>
      <c r="C22">
        <f>IF(A22="","",SUMIFS(Stays!$F$2:$F$301,Stays!$N$2:$N$301,A22))</f>
      </c>
      <c r="D22">
        <f>IF(A22="","",SUMIFS(Stays!$J$2:$J$301,Stays!$N$2:$N$301,A22))</f>
      </c>
      <c r="E22">
        <f>IF(A22="","",SUMIFS(Stays!$J$2:$J$301,Stays!$N$2:$N$301,A22,Stays!$K$2:$K$301,"Y"))</f>
      </c>
      <c r="F22">
        <f>IF(A22="","",SUMIFS(Stays!$J$2:$J$301,Stays!$N$2:$N$301,A22,Stays!$L$2:$L$301,"Y",Stays!$K$2:$K$301,"&lt;&gt;Y"))</f>
      </c>
      <c r="G22">
        <f>IF(A22="","",SUMIFS(Stays!$M$2:$M$301,Stays!$N$2:$N$301,A22))</f>
      </c>
      <c r="H22">
        <f>IF(A22="","",ROUND(G22*(N(Settings!$B$4)+N(Settings!$B$5)+N(Settings!$B$6))/100,2))</f>
      </c>
    </row>
    <row r="23">
      <c r="B23">
        <f>IF(A23="","",COUNTIFS(Stays!$N$2:$N$301,A23))</f>
      </c>
      <c r="C23">
        <f>IF(A23="","",SUMIFS(Stays!$F$2:$F$301,Stays!$N$2:$N$301,A23))</f>
      </c>
      <c r="D23">
        <f>IF(A23="","",SUMIFS(Stays!$J$2:$J$301,Stays!$N$2:$N$301,A23))</f>
      </c>
      <c r="E23">
        <f>IF(A23="","",SUMIFS(Stays!$J$2:$J$301,Stays!$N$2:$N$301,A23,Stays!$K$2:$K$301,"Y"))</f>
      </c>
      <c r="F23">
        <f>IF(A23="","",SUMIFS(Stays!$J$2:$J$301,Stays!$N$2:$N$301,A23,Stays!$L$2:$L$301,"Y",Stays!$K$2:$K$301,"&lt;&gt;Y"))</f>
      </c>
      <c r="G23">
        <f>IF(A23="","",SUMIFS(Stays!$M$2:$M$301,Stays!$N$2:$N$301,A23))</f>
      </c>
      <c r="H23">
        <f>IF(A23="","",ROUND(G23*(N(Settings!$B$4)+N(Settings!$B$5)+N(Settings!$B$6))/100,2))</f>
      </c>
    </row>
    <row r="24">
      <c r="B24">
        <f>IF(A24="","",COUNTIFS(Stays!$N$2:$N$301,A24))</f>
      </c>
      <c r="C24">
        <f>IF(A24="","",SUMIFS(Stays!$F$2:$F$301,Stays!$N$2:$N$301,A24))</f>
      </c>
      <c r="D24">
        <f>IF(A24="","",SUMIFS(Stays!$J$2:$J$301,Stays!$N$2:$N$301,A24))</f>
      </c>
      <c r="E24">
        <f>IF(A24="","",SUMIFS(Stays!$J$2:$J$301,Stays!$N$2:$N$301,A24,Stays!$K$2:$K$301,"Y"))</f>
      </c>
      <c r="F24">
        <f>IF(A24="","",SUMIFS(Stays!$J$2:$J$301,Stays!$N$2:$N$301,A24,Stays!$L$2:$L$301,"Y",Stays!$K$2:$K$301,"&lt;&gt;Y"))</f>
      </c>
      <c r="G24">
        <f>IF(A24="","",SUMIFS(Stays!$M$2:$M$301,Stays!$N$2:$N$301,A24))</f>
      </c>
      <c r="H24">
        <f>IF(A24="","",ROUND(G24*(N(Settings!$B$4)+N(Settings!$B$5)+N(Settings!$B$6))/100,2))</f>
      </c>
    </row>
    <row r="25">
      <c r="B25">
        <f>IF(A25="","",COUNTIFS(Stays!$N$2:$N$301,A25))</f>
      </c>
      <c r="C25">
        <f>IF(A25="","",SUMIFS(Stays!$F$2:$F$301,Stays!$N$2:$N$301,A25))</f>
      </c>
      <c r="D25">
        <f>IF(A25="","",SUMIFS(Stays!$J$2:$J$301,Stays!$N$2:$N$301,A25))</f>
      </c>
      <c r="E25">
        <f>IF(A25="","",SUMIFS(Stays!$J$2:$J$301,Stays!$N$2:$N$301,A25,Stays!$K$2:$K$301,"Y"))</f>
      </c>
      <c r="F25">
        <f>IF(A25="","",SUMIFS(Stays!$J$2:$J$301,Stays!$N$2:$N$301,A25,Stays!$L$2:$L$301,"Y",Stays!$K$2:$K$301,"&lt;&gt;Y"))</f>
      </c>
      <c r="G25">
        <f>IF(A25="","",SUMIFS(Stays!$M$2:$M$301,Stays!$N$2:$N$301,A25))</f>
      </c>
      <c r="H25">
        <f>IF(A25="","",ROUND(G25*(N(Settings!$B$4)+N(Settings!$B$5)+N(Settings!$B$6))/100,2))</f>
      </c>
    </row>
  </sheetData>
  <ignoredErrors>
    <ignoredError numberStoredAsText="1" sqref="A1:H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301"/>
  <sheetViews>
    <sheetView workbookViewId="0"/>
  </sheetViews>
  <cols>
    <col min="1" max="1" width="11.83203125" customWidth="1"/>
    <col min="2" max="2" width="19.83203125" customWidth="1"/>
    <col min="3" max="3" width="11.83203125" customWidth="1"/>
    <col min="4" max="4" width="11.83203125" customWidth="1"/>
    <col min="5" max="5" width="11.83203125" customWidth="1"/>
    <col min="6" max="6" width="11.83203125" customWidth="1"/>
    <col min="7" max="7" width="11.83203125" customWidth="1"/>
    <col min="8" max="8" width="14.83203125" customWidth="1"/>
    <col min="9" max="9" width="21.83203125" customWidth="1"/>
    <col min="10" max="10" width="16.83203125" customWidth="1"/>
    <col min="11" max="11" width="30.83203125" customWidth="1"/>
    <col min="12" max="12" width="19.83203125" customWidth="1"/>
    <col min="13" max="13" width="18.83203125" customWidth="1"/>
    <col min="14" max="14" width="18.83203125" customWidth="1"/>
  </cols>
  <sheetData>
    <row r="1">
      <c r="A1" t="str">
        <v>Platform</v>
      </c>
      <c r="B1" t="str">
        <v>Confirmation code</v>
      </c>
      <c r="C1" t="str">
        <v>Listing</v>
      </c>
      <c r="D1" t="str">
        <v>Check-in</v>
      </c>
      <c r="E1" t="str">
        <v>Check-out</v>
      </c>
      <c r="F1" t="str">
        <v>Nights</v>
      </c>
      <c r="G1" t="str">
        <v>Rent</v>
      </c>
      <c r="H1" t="str">
        <v>Cleaning fee</v>
      </c>
      <c r="I1" t="str">
        <v>Other required fees</v>
      </c>
      <c r="J1" t="str">
        <v>Gross receipts</v>
      </c>
      <c r="K1" t="str">
        <v>Platform remitted the tax? (Y/N)</v>
      </c>
      <c r="L1" t="str">
        <v>Long-stay exempt?</v>
      </c>
      <c r="M1" t="str">
        <v>Taxable receipts</v>
      </c>
      <c r="N1" t="str">
        <v>Period (YYYY-MM)</v>
      </c>
    </row>
    <row r="2">
      <c r="F2">
        <f>IF(OR(D2="",E2=""),"",E2-D2)</f>
      </c>
      <c r="J2">
        <f>IF(D2="","",N(G2)+IF(Settings!$B$3="Y",N(H2),0)+N(I2))</f>
      </c>
      <c r="L2">
        <f>IF(OR(F2="",Settings!$B$2=""),"",IF(F2&gt;=Settings!$B$2,"Y","N"))</f>
      </c>
      <c r="M2">
        <f>IF(J2="","",IF(OR(UPPER(K2)="Y",L2="Y"),0,J2))</f>
      </c>
      <c r="N2">
        <f>IF(D2="","",TEXT(D2,"yyyy-mm"))</f>
      </c>
    </row>
    <row r="3">
      <c r="F3">
        <f>IF(OR(D3="",E3=""),"",E3-D3)</f>
      </c>
      <c r="J3">
        <f>IF(D3="","",N(G3)+IF(Settings!$B$3="Y",N(H3),0)+N(I3))</f>
      </c>
      <c r="L3">
        <f>IF(OR(F3="",Settings!$B$2=""),"",IF(F3&gt;=Settings!$B$2,"Y","N"))</f>
      </c>
      <c r="M3">
        <f>IF(J3="","",IF(OR(UPPER(K3)="Y",L3="Y"),0,J3))</f>
      </c>
      <c r="N3">
        <f>IF(D3="","",TEXT(D3,"yyyy-mm"))</f>
      </c>
    </row>
    <row r="4">
      <c r="F4">
        <f>IF(OR(D4="",E4=""),"",E4-D4)</f>
      </c>
      <c r="J4">
        <f>IF(D4="","",N(G4)+IF(Settings!$B$3="Y",N(H4),0)+N(I4))</f>
      </c>
      <c r="L4">
        <f>IF(OR(F4="",Settings!$B$2=""),"",IF(F4&gt;=Settings!$B$2,"Y","N"))</f>
      </c>
      <c r="M4">
        <f>IF(J4="","",IF(OR(UPPER(K4)="Y",L4="Y"),0,J4))</f>
      </c>
      <c r="N4">
        <f>IF(D4="","",TEXT(D4,"yyyy-mm"))</f>
      </c>
    </row>
    <row r="5">
      <c r="F5">
        <f>IF(OR(D5="",E5=""),"",E5-D5)</f>
      </c>
      <c r="J5">
        <f>IF(D5="","",N(G5)+IF(Settings!$B$3="Y",N(H5),0)+N(I5))</f>
      </c>
      <c r="L5">
        <f>IF(OR(F5="",Settings!$B$2=""),"",IF(F5&gt;=Settings!$B$2,"Y","N"))</f>
      </c>
      <c r="M5">
        <f>IF(J5="","",IF(OR(UPPER(K5)="Y",L5="Y"),0,J5))</f>
      </c>
      <c r="N5">
        <f>IF(D5="","",TEXT(D5,"yyyy-mm"))</f>
      </c>
    </row>
    <row r="6">
      <c r="F6">
        <f>IF(OR(D6="",E6=""),"",E6-D6)</f>
      </c>
      <c r="J6">
        <f>IF(D6="","",N(G6)+IF(Settings!$B$3="Y",N(H6),0)+N(I6))</f>
      </c>
      <c r="L6">
        <f>IF(OR(F6="",Settings!$B$2=""),"",IF(F6&gt;=Settings!$B$2,"Y","N"))</f>
      </c>
      <c r="M6">
        <f>IF(J6="","",IF(OR(UPPER(K6)="Y",L6="Y"),0,J6))</f>
      </c>
      <c r="N6">
        <f>IF(D6="","",TEXT(D6,"yyyy-mm"))</f>
      </c>
    </row>
    <row r="7">
      <c r="F7">
        <f>IF(OR(D7="",E7=""),"",E7-D7)</f>
      </c>
      <c r="J7">
        <f>IF(D7="","",N(G7)+IF(Settings!$B$3="Y",N(H7),0)+N(I7))</f>
      </c>
      <c r="L7">
        <f>IF(OR(F7="",Settings!$B$2=""),"",IF(F7&gt;=Settings!$B$2,"Y","N"))</f>
      </c>
      <c r="M7">
        <f>IF(J7="","",IF(OR(UPPER(K7)="Y",L7="Y"),0,J7))</f>
      </c>
      <c r="N7">
        <f>IF(D7="","",TEXT(D7,"yyyy-mm"))</f>
      </c>
    </row>
    <row r="8">
      <c r="F8">
        <f>IF(OR(D8="",E8=""),"",E8-D8)</f>
      </c>
      <c r="J8">
        <f>IF(D8="","",N(G8)+IF(Settings!$B$3="Y",N(H8),0)+N(I8))</f>
      </c>
      <c r="L8">
        <f>IF(OR(F8="",Settings!$B$2=""),"",IF(F8&gt;=Settings!$B$2,"Y","N"))</f>
      </c>
      <c r="M8">
        <f>IF(J8="","",IF(OR(UPPER(K8)="Y",L8="Y"),0,J8))</f>
      </c>
      <c r="N8">
        <f>IF(D8="","",TEXT(D8,"yyyy-mm"))</f>
      </c>
    </row>
    <row r="9">
      <c r="F9">
        <f>IF(OR(D9="",E9=""),"",E9-D9)</f>
      </c>
      <c r="J9">
        <f>IF(D9="","",N(G9)+IF(Settings!$B$3="Y",N(H9),0)+N(I9))</f>
      </c>
      <c r="L9">
        <f>IF(OR(F9="",Settings!$B$2=""),"",IF(F9&gt;=Settings!$B$2,"Y","N"))</f>
      </c>
      <c r="M9">
        <f>IF(J9="","",IF(OR(UPPER(K9)="Y",L9="Y"),0,J9))</f>
      </c>
      <c r="N9">
        <f>IF(D9="","",TEXT(D9,"yyyy-mm"))</f>
      </c>
    </row>
    <row r="10">
      <c r="F10">
        <f>IF(OR(D10="",E10=""),"",E10-D10)</f>
      </c>
      <c r="J10">
        <f>IF(D10="","",N(G10)+IF(Settings!$B$3="Y",N(H10),0)+N(I10))</f>
      </c>
      <c r="L10">
        <f>IF(OR(F10="",Settings!$B$2=""),"",IF(F10&gt;=Settings!$B$2,"Y","N"))</f>
      </c>
      <c r="M10">
        <f>IF(J10="","",IF(OR(UPPER(K10)="Y",L10="Y"),0,J10))</f>
      </c>
      <c r="N10">
        <f>IF(D10="","",TEXT(D10,"yyyy-mm"))</f>
      </c>
    </row>
    <row r="11">
      <c r="F11">
        <f>IF(OR(D11="",E11=""),"",E11-D11)</f>
      </c>
      <c r="J11">
        <f>IF(D11="","",N(G11)+IF(Settings!$B$3="Y",N(H11),0)+N(I11))</f>
      </c>
      <c r="L11">
        <f>IF(OR(F11="",Settings!$B$2=""),"",IF(F11&gt;=Settings!$B$2,"Y","N"))</f>
      </c>
      <c r="M11">
        <f>IF(J11="","",IF(OR(UPPER(K11)="Y",L11="Y"),0,J11))</f>
      </c>
      <c r="N11">
        <f>IF(D11="","",TEXT(D11,"yyyy-mm"))</f>
      </c>
    </row>
    <row r="12">
      <c r="F12">
        <f>IF(OR(D12="",E12=""),"",E12-D12)</f>
      </c>
      <c r="J12">
        <f>IF(D12="","",N(G12)+IF(Settings!$B$3="Y",N(H12),0)+N(I12))</f>
      </c>
      <c r="L12">
        <f>IF(OR(F12="",Settings!$B$2=""),"",IF(F12&gt;=Settings!$B$2,"Y","N"))</f>
      </c>
      <c r="M12">
        <f>IF(J12="","",IF(OR(UPPER(K12)="Y",L12="Y"),0,J12))</f>
      </c>
      <c r="N12">
        <f>IF(D12="","",TEXT(D12,"yyyy-mm"))</f>
      </c>
    </row>
    <row r="13">
      <c r="F13">
        <f>IF(OR(D13="",E13=""),"",E13-D13)</f>
      </c>
      <c r="J13">
        <f>IF(D13="","",N(G13)+IF(Settings!$B$3="Y",N(H13),0)+N(I13))</f>
      </c>
      <c r="L13">
        <f>IF(OR(F13="",Settings!$B$2=""),"",IF(F13&gt;=Settings!$B$2,"Y","N"))</f>
      </c>
      <c r="M13">
        <f>IF(J13="","",IF(OR(UPPER(K13)="Y",L13="Y"),0,J13))</f>
      </c>
      <c r="N13">
        <f>IF(D13="","",TEXT(D13,"yyyy-mm"))</f>
      </c>
    </row>
    <row r="14">
      <c r="F14">
        <f>IF(OR(D14="",E14=""),"",E14-D14)</f>
      </c>
      <c r="J14">
        <f>IF(D14="","",N(G14)+IF(Settings!$B$3="Y",N(H14),0)+N(I14))</f>
      </c>
      <c r="L14">
        <f>IF(OR(F14="",Settings!$B$2=""),"",IF(F14&gt;=Settings!$B$2,"Y","N"))</f>
      </c>
      <c r="M14">
        <f>IF(J14="","",IF(OR(UPPER(K14)="Y",L14="Y"),0,J14))</f>
      </c>
      <c r="N14">
        <f>IF(D14="","",TEXT(D14,"yyyy-mm"))</f>
      </c>
    </row>
    <row r="15">
      <c r="F15">
        <f>IF(OR(D15="",E15=""),"",E15-D15)</f>
      </c>
      <c r="J15">
        <f>IF(D15="","",N(G15)+IF(Settings!$B$3="Y",N(H15),0)+N(I15))</f>
      </c>
      <c r="L15">
        <f>IF(OR(F15="",Settings!$B$2=""),"",IF(F15&gt;=Settings!$B$2,"Y","N"))</f>
      </c>
      <c r="M15">
        <f>IF(J15="","",IF(OR(UPPER(K15)="Y",L15="Y"),0,J15))</f>
      </c>
      <c r="N15">
        <f>IF(D15="","",TEXT(D15,"yyyy-mm"))</f>
      </c>
    </row>
    <row r="16">
      <c r="F16">
        <f>IF(OR(D16="",E16=""),"",E16-D16)</f>
      </c>
      <c r="J16">
        <f>IF(D16="","",N(G16)+IF(Settings!$B$3="Y",N(H16),0)+N(I16))</f>
      </c>
      <c r="L16">
        <f>IF(OR(F16="",Settings!$B$2=""),"",IF(F16&gt;=Settings!$B$2,"Y","N"))</f>
      </c>
      <c r="M16">
        <f>IF(J16="","",IF(OR(UPPER(K16)="Y",L16="Y"),0,J16))</f>
      </c>
      <c r="N16">
        <f>IF(D16="","",TEXT(D16,"yyyy-mm"))</f>
      </c>
    </row>
    <row r="17">
      <c r="F17">
        <f>IF(OR(D17="",E17=""),"",E17-D17)</f>
      </c>
      <c r="J17">
        <f>IF(D17="","",N(G17)+IF(Settings!$B$3="Y",N(H17),0)+N(I17))</f>
      </c>
      <c r="L17">
        <f>IF(OR(F17="",Settings!$B$2=""),"",IF(F17&gt;=Settings!$B$2,"Y","N"))</f>
      </c>
      <c r="M17">
        <f>IF(J17="","",IF(OR(UPPER(K17)="Y",L17="Y"),0,J17))</f>
      </c>
      <c r="N17">
        <f>IF(D17="","",TEXT(D17,"yyyy-mm"))</f>
      </c>
    </row>
    <row r="18">
      <c r="F18">
        <f>IF(OR(D18="",E18=""),"",E18-D18)</f>
      </c>
      <c r="J18">
        <f>IF(D18="","",N(G18)+IF(Settings!$B$3="Y",N(H18),0)+N(I18))</f>
      </c>
      <c r="L18">
        <f>IF(OR(F18="",Settings!$B$2=""),"",IF(F18&gt;=Settings!$B$2,"Y","N"))</f>
      </c>
      <c r="M18">
        <f>IF(J18="","",IF(OR(UPPER(K18)="Y",L18="Y"),0,J18))</f>
      </c>
      <c r="N18">
        <f>IF(D18="","",TEXT(D18,"yyyy-mm"))</f>
      </c>
    </row>
    <row r="19">
      <c r="F19">
        <f>IF(OR(D19="",E19=""),"",E19-D19)</f>
      </c>
      <c r="J19">
        <f>IF(D19="","",N(G19)+IF(Settings!$B$3="Y",N(H19),0)+N(I19))</f>
      </c>
      <c r="L19">
        <f>IF(OR(F19="",Settings!$B$2=""),"",IF(F19&gt;=Settings!$B$2,"Y","N"))</f>
      </c>
      <c r="M19">
        <f>IF(J19="","",IF(OR(UPPER(K19)="Y",L19="Y"),0,J19))</f>
      </c>
      <c r="N19">
        <f>IF(D19="","",TEXT(D19,"yyyy-mm"))</f>
      </c>
    </row>
    <row r="20">
      <c r="F20">
        <f>IF(OR(D20="",E20=""),"",E20-D20)</f>
      </c>
      <c r="J20">
        <f>IF(D20="","",N(G20)+IF(Settings!$B$3="Y",N(H20),0)+N(I20))</f>
      </c>
      <c r="L20">
        <f>IF(OR(F20="",Settings!$B$2=""),"",IF(F20&gt;=Settings!$B$2,"Y","N"))</f>
      </c>
      <c r="M20">
        <f>IF(J20="","",IF(OR(UPPER(K20)="Y",L20="Y"),0,J20))</f>
      </c>
      <c r="N20">
        <f>IF(D20="","",TEXT(D20,"yyyy-mm"))</f>
      </c>
    </row>
    <row r="21">
      <c r="F21">
        <f>IF(OR(D21="",E21=""),"",E21-D21)</f>
      </c>
      <c r="J21">
        <f>IF(D21="","",N(G21)+IF(Settings!$B$3="Y",N(H21),0)+N(I21))</f>
      </c>
      <c r="L21">
        <f>IF(OR(F21="",Settings!$B$2=""),"",IF(F21&gt;=Settings!$B$2,"Y","N"))</f>
      </c>
      <c r="M21">
        <f>IF(J21="","",IF(OR(UPPER(K21)="Y",L21="Y"),0,J21))</f>
      </c>
      <c r="N21">
        <f>IF(D21="","",TEXT(D21,"yyyy-mm"))</f>
      </c>
    </row>
    <row r="22">
      <c r="F22">
        <f>IF(OR(D22="",E22=""),"",E22-D22)</f>
      </c>
      <c r="J22">
        <f>IF(D22="","",N(G22)+IF(Settings!$B$3="Y",N(H22),0)+N(I22))</f>
      </c>
      <c r="L22">
        <f>IF(OR(F22="",Settings!$B$2=""),"",IF(F22&gt;=Settings!$B$2,"Y","N"))</f>
      </c>
      <c r="M22">
        <f>IF(J22="","",IF(OR(UPPER(K22)="Y",L22="Y"),0,J22))</f>
      </c>
      <c r="N22">
        <f>IF(D22="","",TEXT(D22,"yyyy-mm"))</f>
      </c>
    </row>
    <row r="23">
      <c r="F23">
        <f>IF(OR(D23="",E23=""),"",E23-D23)</f>
      </c>
      <c r="J23">
        <f>IF(D23="","",N(G23)+IF(Settings!$B$3="Y",N(H23),0)+N(I23))</f>
      </c>
      <c r="L23">
        <f>IF(OR(F23="",Settings!$B$2=""),"",IF(F23&gt;=Settings!$B$2,"Y","N"))</f>
      </c>
      <c r="M23">
        <f>IF(J23="","",IF(OR(UPPER(K23)="Y",L23="Y"),0,J23))</f>
      </c>
      <c r="N23">
        <f>IF(D23="","",TEXT(D23,"yyyy-mm"))</f>
      </c>
    </row>
    <row r="24">
      <c r="F24">
        <f>IF(OR(D24="",E24=""),"",E24-D24)</f>
      </c>
      <c r="J24">
        <f>IF(D24="","",N(G24)+IF(Settings!$B$3="Y",N(H24),0)+N(I24))</f>
      </c>
      <c r="L24">
        <f>IF(OR(F24="",Settings!$B$2=""),"",IF(F24&gt;=Settings!$B$2,"Y","N"))</f>
      </c>
      <c r="M24">
        <f>IF(J24="","",IF(OR(UPPER(K24)="Y",L24="Y"),0,J24))</f>
      </c>
      <c r="N24">
        <f>IF(D24="","",TEXT(D24,"yyyy-mm"))</f>
      </c>
    </row>
    <row r="25">
      <c r="F25">
        <f>IF(OR(D25="",E25=""),"",E25-D25)</f>
      </c>
      <c r="J25">
        <f>IF(D25="","",N(G25)+IF(Settings!$B$3="Y",N(H25),0)+N(I25))</f>
      </c>
      <c r="L25">
        <f>IF(OR(F25="",Settings!$B$2=""),"",IF(F25&gt;=Settings!$B$2,"Y","N"))</f>
      </c>
      <c r="M25">
        <f>IF(J25="","",IF(OR(UPPER(K25)="Y",L25="Y"),0,J25))</f>
      </c>
      <c r="N25">
        <f>IF(D25="","",TEXT(D25,"yyyy-mm"))</f>
      </c>
    </row>
    <row r="26">
      <c r="F26">
        <f>IF(OR(D26="",E26=""),"",E26-D26)</f>
      </c>
      <c r="J26">
        <f>IF(D26="","",N(G26)+IF(Settings!$B$3="Y",N(H26),0)+N(I26))</f>
      </c>
      <c r="L26">
        <f>IF(OR(F26="",Settings!$B$2=""),"",IF(F26&gt;=Settings!$B$2,"Y","N"))</f>
      </c>
      <c r="M26">
        <f>IF(J26="","",IF(OR(UPPER(K26)="Y",L26="Y"),0,J26))</f>
      </c>
      <c r="N26">
        <f>IF(D26="","",TEXT(D26,"yyyy-mm"))</f>
      </c>
    </row>
    <row r="27">
      <c r="F27">
        <f>IF(OR(D27="",E27=""),"",E27-D27)</f>
      </c>
      <c r="J27">
        <f>IF(D27="","",N(G27)+IF(Settings!$B$3="Y",N(H27),0)+N(I27))</f>
      </c>
      <c r="L27">
        <f>IF(OR(F27="",Settings!$B$2=""),"",IF(F27&gt;=Settings!$B$2,"Y","N"))</f>
      </c>
      <c r="M27">
        <f>IF(J27="","",IF(OR(UPPER(K27)="Y",L27="Y"),0,J27))</f>
      </c>
      <c r="N27">
        <f>IF(D27="","",TEXT(D27,"yyyy-mm"))</f>
      </c>
    </row>
    <row r="28">
      <c r="F28">
        <f>IF(OR(D28="",E28=""),"",E28-D28)</f>
      </c>
      <c r="J28">
        <f>IF(D28="","",N(G28)+IF(Settings!$B$3="Y",N(H28),0)+N(I28))</f>
      </c>
      <c r="L28">
        <f>IF(OR(F28="",Settings!$B$2=""),"",IF(F28&gt;=Settings!$B$2,"Y","N"))</f>
      </c>
      <c r="M28">
        <f>IF(J28="","",IF(OR(UPPER(K28)="Y",L28="Y"),0,J28))</f>
      </c>
      <c r="N28">
        <f>IF(D28="","",TEXT(D28,"yyyy-mm"))</f>
      </c>
    </row>
    <row r="29">
      <c r="F29">
        <f>IF(OR(D29="",E29=""),"",E29-D29)</f>
      </c>
      <c r="J29">
        <f>IF(D29="","",N(G29)+IF(Settings!$B$3="Y",N(H29),0)+N(I29))</f>
      </c>
      <c r="L29">
        <f>IF(OR(F29="",Settings!$B$2=""),"",IF(F29&gt;=Settings!$B$2,"Y","N"))</f>
      </c>
      <c r="M29">
        <f>IF(J29="","",IF(OR(UPPER(K29)="Y",L29="Y"),0,J29))</f>
      </c>
      <c r="N29">
        <f>IF(D29="","",TEXT(D29,"yyyy-mm"))</f>
      </c>
    </row>
    <row r="30">
      <c r="F30">
        <f>IF(OR(D30="",E30=""),"",E30-D30)</f>
      </c>
      <c r="J30">
        <f>IF(D30="","",N(G30)+IF(Settings!$B$3="Y",N(H30),0)+N(I30))</f>
      </c>
      <c r="L30">
        <f>IF(OR(F30="",Settings!$B$2=""),"",IF(F30&gt;=Settings!$B$2,"Y","N"))</f>
      </c>
      <c r="M30">
        <f>IF(J30="","",IF(OR(UPPER(K30)="Y",L30="Y"),0,J30))</f>
      </c>
      <c r="N30">
        <f>IF(D30="","",TEXT(D30,"yyyy-mm"))</f>
      </c>
    </row>
    <row r="31">
      <c r="F31">
        <f>IF(OR(D31="",E31=""),"",E31-D31)</f>
      </c>
      <c r="J31">
        <f>IF(D31="","",N(G31)+IF(Settings!$B$3="Y",N(H31),0)+N(I31))</f>
      </c>
      <c r="L31">
        <f>IF(OR(F31="",Settings!$B$2=""),"",IF(F31&gt;=Settings!$B$2,"Y","N"))</f>
      </c>
      <c r="M31">
        <f>IF(J31="","",IF(OR(UPPER(K31)="Y",L31="Y"),0,J31))</f>
      </c>
      <c r="N31">
        <f>IF(D31="","",TEXT(D31,"yyyy-mm"))</f>
      </c>
    </row>
    <row r="32">
      <c r="F32">
        <f>IF(OR(D32="",E32=""),"",E32-D32)</f>
      </c>
      <c r="J32">
        <f>IF(D32="","",N(G32)+IF(Settings!$B$3="Y",N(H32),0)+N(I32))</f>
      </c>
      <c r="L32">
        <f>IF(OR(F32="",Settings!$B$2=""),"",IF(F32&gt;=Settings!$B$2,"Y","N"))</f>
      </c>
      <c r="M32">
        <f>IF(J32="","",IF(OR(UPPER(K32)="Y",L32="Y"),0,J32))</f>
      </c>
      <c r="N32">
        <f>IF(D32="","",TEXT(D32,"yyyy-mm"))</f>
      </c>
    </row>
    <row r="33">
      <c r="F33">
        <f>IF(OR(D33="",E33=""),"",E33-D33)</f>
      </c>
      <c r="J33">
        <f>IF(D33="","",N(G33)+IF(Settings!$B$3="Y",N(H33),0)+N(I33))</f>
      </c>
      <c r="L33">
        <f>IF(OR(F33="",Settings!$B$2=""),"",IF(F33&gt;=Settings!$B$2,"Y","N"))</f>
      </c>
      <c r="M33">
        <f>IF(J33="","",IF(OR(UPPER(K33)="Y",L33="Y"),0,J33))</f>
      </c>
      <c r="N33">
        <f>IF(D33="","",TEXT(D33,"yyyy-mm"))</f>
      </c>
    </row>
    <row r="34">
      <c r="F34">
        <f>IF(OR(D34="",E34=""),"",E34-D34)</f>
      </c>
      <c r="J34">
        <f>IF(D34="","",N(G34)+IF(Settings!$B$3="Y",N(H34),0)+N(I34))</f>
      </c>
      <c r="L34">
        <f>IF(OR(F34="",Settings!$B$2=""),"",IF(F34&gt;=Settings!$B$2,"Y","N"))</f>
      </c>
      <c r="M34">
        <f>IF(J34="","",IF(OR(UPPER(K34)="Y",L34="Y"),0,J34))</f>
      </c>
      <c r="N34">
        <f>IF(D34="","",TEXT(D34,"yyyy-mm"))</f>
      </c>
    </row>
    <row r="35">
      <c r="F35">
        <f>IF(OR(D35="",E35=""),"",E35-D35)</f>
      </c>
      <c r="J35">
        <f>IF(D35="","",N(G35)+IF(Settings!$B$3="Y",N(H35),0)+N(I35))</f>
      </c>
      <c r="L35">
        <f>IF(OR(F35="",Settings!$B$2=""),"",IF(F35&gt;=Settings!$B$2,"Y","N"))</f>
      </c>
      <c r="M35">
        <f>IF(J35="","",IF(OR(UPPER(K35)="Y",L35="Y"),0,J35))</f>
      </c>
      <c r="N35">
        <f>IF(D35="","",TEXT(D35,"yyyy-mm"))</f>
      </c>
    </row>
    <row r="36">
      <c r="F36">
        <f>IF(OR(D36="",E36=""),"",E36-D36)</f>
      </c>
      <c r="J36">
        <f>IF(D36="","",N(G36)+IF(Settings!$B$3="Y",N(H36),0)+N(I36))</f>
      </c>
      <c r="L36">
        <f>IF(OR(F36="",Settings!$B$2=""),"",IF(F36&gt;=Settings!$B$2,"Y","N"))</f>
      </c>
      <c r="M36">
        <f>IF(J36="","",IF(OR(UPPER(K36)="Y",L36="Y"),0,J36))</f>
      </c>
      <c r="N36">
        <f>IF(D36="","",TEXT(D36,"yyyy-mm"))</f>
      </c>
    </row>
    <row r="37">
      <c r="F37">
        <f>IF(OR(D37="",E37=""),"",E37-D37)</f>
      </c>
      <c r="J37">
        <f>IF(D37="","",N(G37)+IF(Settings!$B$3="Y",N(H37),0)+N(I37))</f>
      </c>
      <c r="L37">
        <f>IF(OR(F37="",Settings!$B$2=""),"",IF(F37&gt;=Settings!$B$2,"Y","N"))</f>
      </c>
      <c r="M37">
        <f>IF(J37="","",IF(OR(UPPER(K37)="Y",L37="Y"),0,J37))</f>
      </c>
      <c r="N37">
        <f>IF(D37="","",TEXT(D37,"yyyy-mm"))</f>
      </c>
    </row>
    <row r="38">
      <c r="F38">
        <f>IF(OR(D38="",E38=""),"",E38-D38)</f>
      </c>
      <c r="J38">
        <f>IF(D38="","",N(G38)+IF(Settings!$B$3="Y",N(H38),0)+N(I38))</f>
      </c>
      <c r="L38">
        <f>IF(OR(F38="",Settings!$B$2=""),"",IF(F38&gt;=Settings!$B$2,"Y","N"))</f>
      </c>
      <c r="M38">
        <f>IF(J38="","",IF(OR(UPPER(K38)="Y",L38="Y"),0,J38))</f>
      </c>
      <c r="N38">
        <f>IF(D38="","",TEXT(D38,"yyyy-mm"))</f>
      </c>
    </row>
    <row r="39">
      <c r="F39">
        <f>IF(OR(D39="",E39=""),"",E39-D39)</f>
      </c>
      <c r="J39">
        <f>IF(D39="","",N(G39)+IF(Settings!$B$3="Y",N(H39),0)+N(I39))</f>
      </c>
      <c r="L39">
        <f>IF(OR(F39="",Settings!$B$2=""),"",IF(F39&gt;=Settings!$B$2,"Y","N"))</f>
      </c>
      <c r="M39">
        <f>IF(J39="","",IF(OR(UPPER(K39)="Y",L39="Y"),0,J39))</f>
      </c>
      <c r="N39">
        <f>IF(D39="","",TEXT(D39,"yyyy-mm"))</f>
      </c>
    </row>
    <row r="40">
      <c r="F40">
        <f>IF(OR(D40="",E40=""),"",E40-D40)</f>
      </c>
      <c r="J40">
        <f>IF(D40="","",N(G40)+IF(Settings!$B$3="Y",N(H40),0)+N(I40))</f>
      </c>
      <c r="L40">
        <f>IF(OR(F40="",Settings!$B$2=""),"",IF(F40&gt;=Settings!$B$2,"Y","N"))</f>
      </c>
      <c r="M40">
        <f>IF(J40="","",IF(OR(UPPER(K40)="Y",L40="Y"),0,J40))</f>
      </c>
      <c r="N40">
        <f>IF(D40="","",TEXT(D40,"yyyy-mm"))</f>
      </c>
    </row>
    <row r="41">
      <c r="F41">
        <f>IF(OR(D41="",E41=""),"",E41-D41)</f>
      </c>
      <c r="J41">
        <f>IF(D41="","",N(G41)+IF(Settings!$B$3="Y",N(H41),0)+N(I41))</f>
      </c>
      <c r="L41">
        <f>IF(OR(F41="",Settings!$B$2=""),"",IF(F41&gt;=Settings!$B$2,"Y","N"))</f>
      </c>
      <c r="M41">
        <f>IF(J41="","",IF(OR(UPPER(K41)="Y",L41="Y"),0,J41))</f>
      </c>
      <c r="N41">
        <f>IF(D41="","",TEXT(D41,"yyyy-mm"))</f>
      </c>
    </row>
    <row r="42">
      <c r="F42">
        <f>IF(OR(D42="",E42=""),"",E42-D42)</f>
      </c>
      <c r="J42">
        <f>IF(D42="","",N(G42)+IF(Settings!$B$3="Y",N(H42),0)+N(I42))</f>
      </c>
      <c r="L42">
        <f>IF(OR(F42="",Settings!$B$2=""),"",IF(F42&gt;=Settings!$B$2,"Y","N"))</f>
      </c>
      <c r="M42">
        <f>IF(J42="","",IF(OR(UPPER(K42)="Y",L42="Y"),0,J42))</f>
      </c>
      <c r="N42">
        <f>IF(D42="","",TEXT(D42,"yyyy-mm"))</f>
      </c>
    </row>
    <row r="43">
      <c r="F43">
        <f>IF(OR(D43="",E43=""),"",E43-D43)</f>
      </c>
      <c r="J43">
        <f>IF(D43="","",N(G43)+IF(Settings!$B$3="Y",N(H43),0)+N(I43))</f>
      </c>
      <c r="L43">
        <f>IF(OR(F43="",Settings!$B$2=""),"",IF(F43&gt;=Settings!$B$2,"Y","N"))</f>
      </c>
      <c r="M43">
        <f>IF(J43="","",IF(OR(UPPER(K43)="Y",L43="Y"),0,J43))</f>
      </c>
      <c r="N43">
        <f>IF(D43="","",TEXT(D43,"yyyy-mm"))</f>
      </c>
    </row>
    <row r="44">
      <c r="F44">
        <f>IF(OR(D44="",E44=""),"",E44-D44)</f>
      </c>
      <c r="J44">
        <f>IF(D44="","",N(G44)+IF(Settings!$B$3="Y",N(H44),0)+N(I44))</f>
      </c>
      <c r="L44">
        <f>IF(OR(F44="",Settings!$B$2=""),"",IF(F44&gt;=Settings!$B$2,"Y","N"))</f>
      </c>
      <c r="M44">
        <f>IF(J44="","",IF(OR(UPPER(K44)="Y",L44="Y"),0,J44))</f>
      </c>
      <c r="N44">
        <f>IF(D44="","",TEXT(D44,"yyyy-mm"))</f>
      </c>
    </row>
    <row r="45">
      <c r="F45">
        <f>IF(OR(D45="",E45=""),"",E45-D45)</f>
      </c>
      <c r="J45">
        <f>IF(D45="","",N(G45)+IF(Settings!$B$3="Y",N(H45),0)+N(I45))</f>
      </c>
      <c r="L45">
        <f>IF(OR(F45="",Settings!$B$2=""),"",IF(F45&gt;=Settings!$B$2,"Y","N"))</f>
      </c>
      <c r="M45">
        <f>IF(J45="","",IF(OR(UPPER(K45)="Y",L45="Y"),0,J45))</f>
      </c>
      <c r="N45">
        <f>IF(D45="","",TEXT(D45,"yyyy-mm"))</f>
      </c>
    </row>
    <row r="46">
      <c r="F46">
        <f>IF(OR(D46="",E46=""),"",E46-D46)</f>
      </c>
      <c r="J46">
        <f>IF(D46="","",N(G46)+IF(Settings!$B$3="Y",N(H46),0)+N(I46))</f>
      </c>
      <c r="L46">
        <f>IF(OR(F46="",Settings!$B$2=""),"",IF(F46&gt;=Settings!$B$2,"Y","N"))</f>
      </c>
      <c r="M46">
        <f>IF(J46="","",IF(OR(UPPER(K46)="Y",L46="Y"),0,J46))</f>
      </c>
      <c r="N46">
        <f>IF(D46="","",TEXT(D46,"yyyy-mm"))</f>
      </c>
    </row>
    <row r="47">
      <c r="F47">
        <f>IF(OR(D47="",E47=""),"",E47-D47)</f>
      </c>
      <c r="J47">
        <f>IF(D47="","",N(G47)+IF(Settings!$B$3="Y",N(H47),0)+N(I47))</f>
      </c>
      <c r="L47">
        <f>IF(OR(F47="",Settings!$B$2=""),"",IF(F47&gt;=Settings!$B$2,"Y","N"))</f>
      </c>
      <c r="M47">
        <f>IF(J47="","",IF(OR(UPPER(K47)="Y",L47="Y"),0,J47))</f>
      </c>
      <c r="N47">
        <f>IF(D47="","",TEXT(D47,"yyyy-mm"))</f>
      </c>
    </row>
    <row r="48">
      <c r="F48">
        <f>IF(OR(D48="",E48=""),"",E48-D48)</f>
      </c>
      <c r="J48">
        <f>IF(D48="","",N(G48)+IF(Settings!$B$3="Y",N(H48),0)+N(I48))</f>
      </c>
      <c r="L48">
        <f>IF(OR(F48="",Settings!$B$2=""),"",IF(F48&gt;=Settings!$B$2,"Y","N"))</f>
      </c>
      <c r="M48">
        <f>IF(J48="","",IF(OR(UPPER(K48)="Y",L48="Y"),0,J48))</f>
      </c>
      <c r="N48">
        <f>IF(D48="","",TEXT(D48,"yyyy-mm"))</f>
      </c>
    </row>
    <row r="49">
      <c r="F49">
        <f>IF(OR(D49="",E49=""),"",E49-D49)</f>
      </c>
      <c r="J49">
        <f>IF(D49="","",N(G49)+IF(Settings!$B$3="Y",N(H49),0)+N(I49))</f>
      </c>
      <c r="L49">
        <f>IF(OR(F49="",Settings!$B$2=""),"",IF(F49&gt;=Settings!$B$2,"Y","N"))</f>
      </c>
      <c r="M49">
        <f>IF(J49="","",IF(OR(UPPER(K49)="Y",L49="Y"),0,J49))</f>
      </c>
      <c r="N49">
        <f>IF(D49="","",TEXT(D49,"yyyy-mm"))</f>
      </c>
    </row>
    <row r="50">
      <c r="F50">
        <f>IF(OR(D50="",E50=""),"",E50-D50)</f>
      </c>
      <c r="J50">
        <f>IF(D50="","",N(G50)+IF(Settings!$B$3="Y",N(H50),0)+N(I50))</f>
      </c>
      <c r="L50">
        <f>IF(OR(F50="",Settings!$B$2=""),"",IF(F50&gt;=Settings!$B$2,"Y","N"))</f>
      </c>
      <c r="M50">
        <f>IF(J50="","",IF(OR(UPPER(K50)="Y",L50="Y"),0,J50))</f>
      </c>
      <c r="N50">
        <f>IF(D50="","",TEXT(D50,"yyyy-mm"))</f>
      </c>
    </row>
    <row r="51">
      <c r="F51">
        <f>IF(OR(D51="",E51=""),"",E51-D51)</f>
      </c>
      <c r="J51">
        <f>IF(D51="","",N(G51)+IF(Settings!$B$3="Y",N(H51),0)+N(I51))</f>
      </c>
      <c r="L51">
        <f>IF(OR(F51="",Settings!$B$2=""),"",IF(F51&gt;=Settings!$B$2,"Y","N"))</f>
      </c>
      <c r="M51">
        <f>IF(J51="","",IF(OR(UPPER(K51)="Y",L51="Y"),0,J51))</f>
      </c>
      <c r="N51">
        <f>IF(D51="","",TEXT(D51,"yyyy-mm"))</f>
      </c>
    </row>
    <row r="52">
      <c r="F52">
        <f>IF(OR(D52="",E52=""),"",E52-D52)</f>
      </c>
      <c r="J52">
        <f>IF(D52="","",N(G52)+IF(Settings!$B$3="Y",N(H52),0)+N(I52))</f>
      </c>
      <c r="L52">
        <f>IF(OR(F52="",Settings!$B$2=""),"",IF(F52&gt;=Settings!$B$2,"Y","N"))</f>
      </c>
      <c r="M52">
        <f>IF(J52="","",IF(OR(UPPER(K52)="Y",L52="Y"),0,J52))</f>
      </c>
      <c r="N52">
        <f>IF(D52="","",TEXT(D52,"yyyy-mm"))</f>
      </c>
    </row>
    <row r="53">
      <c r="F53">
        <f>IF(OR(D53="",E53=""),"",E53-D53)</f>
      </c>
      <c r="J53">
        <f>IF(D53="","",N(G53)+IF(Settings!$B$3="Y",N(H53),0)+N(I53))</f>
      </c>
      <c r="L53">
        <f>IF(OR(F53="",Settings!$B$2=""),"",IF(F53&gt;=Settings!$B$2,"Y","N"))</f>
      </c>
      <c r="M53">
        <f>IF(J53="","",IF(OR(UPPER(K53)="Y",L53="Y"),0,J53))</f>
      </c>
      <c r="N53">
        <f>IF(D53="","",TEXT(D53,"yyyy-mm"))</f>
      </c>
    </row>
    <row r="54">
      <c r="F54">
        <f>IF(OR(D54="",E54=""),"",E54-D54)</f>
      </c>
      <c r="J54">
        <f>IF(D54="","",N(G54)+IF(Settings!$B$3="Y",N(H54),0)+N(I54))</f>
      </c>
      <c r="L54">
        <f>IF(OR(F54="",Settings!$B$2=""),"",IF(F54&gt;=Settings!$B$2,"Y","N"))</f>
      </c>
      <c r="M54">
        <f>IF(J54="","",IF(OR(UPPER(K54)="Y",L54="Y"),0,J54))</f>
      </c>
      <c r="N54">
        <f>IF(D54="","",TEXT(D54,"yyyy-mm"))</f>
      </c>
    </row>
    <row r="55">
      <c r="F55">
        <f>IF(OR(D55="",E55=""),"",E55-D55)</f>
      </c>
      <c r="J55">
        <f>IF(D55="","",N(G55)+IF(Settings!$B$3="Y",N(H55),0)+N(I55))</f>
      </c>
      <c r="L55">
        <f>IF(OR(F55="",Settings!$B$2=""),"",IF(F55&gt;=Settings!$B$2,"Y","N"))</f>
      </c>
      <c r="M55">
        <f>IF(J55="","",IF(OR(UPPER(K55)="Y",L55="Y"),0,J55))</f>
      </c>
      <c r="N55">
        <f>IF(D55="","",TEXT(D55,"yyyy-mm"))</f>
      </c>
    </row>
    <row r="56">
      <c r="F56">
        <f>IF(OR(D56="",E56=""),"",E56-D56)</f>
      </c>
      <c r="J56">
        <f>IF(D56="","",N(G56)+IF(Settings!$B$3="Y",N(H56),0)+N(I56))</f>
      </c>
      <c r="L56">
        <f>IF(OR(F56="",Settings!$B$2=""),"",IF(F56&gt;=Settings!$B$2,"Y","N"))</f>
      </c>
      <c r="M56">
        <f>IF(J56="","",IF(OR(UPPER(K56)="Y",L56="Y"),0,J56))</f>
      </c>
      <c r="N56">
        <f>IF(D56="","",TEXT(D56,"yyyy-mm"))</f>
      </c>
    </row>
    <row r="57">
      <c r="F57">
        <f>IF(OR(D57="",E57=""),"",E57-D57)</f>
      </c>
      <c r="J57">
        <f>IF(D57="","",N(G57)+IF(Settings!$B$3="Y",N(H57),0)+N(I57))</f>
      </c>
      <c r="L57">
        <f>IF(OR(F57="",Settings!$B$2=""),"",IF(F57&gt;=Settings!$B$2,"Y","N"))</f>
      </c>
      <c r="M57">
        <f>IF(J57="","",IF(OR(UPPER(K57)="Y",L57="Y"),0,J57))</f>
      </c>
      <c r="N57">
        <f>IF(D57="","",TEXT(D57,"yyyy-mm"))</f>
      </c>
    </row>
    <row r="58">
      <c r="F58">
        <f>IF(OR(D58="",E58=""),"",E58-D58)</f>
      </c>
      <c r="J58">
        <f>IF(D58="","",N(G58)+IF(Settings!$B$3="Y",N(H58),0)+N(I58))</f>
      </c>
      <c r="L58">
        <f>IF(OR(F58="",Settings!$B$2=""),"",IF(F58&gt;=Settings!$B$2,"Y","N"))</f>
      </c>
      <c r="M58">
        <f>IF(J58="","",IF(OR(UPPER(K58)="Y",L58="Y"),0,J58))</f>
      </c>
      <c r="N58">
        <f>IF(D58="","",TEXT(D58,"yyyy-mm"))</f>
      </c>
    </row>
    <row r="59">
      <c r="F59">
        <f>IF(OR(D59="",E59=""),"",E59-D59)</f>
      </c>
      <c r="J59">
        <f>IF(D59="","",N(G59)+IF(Settings!$B$3="Y",N(H59),0)+N(I59))</f>
      </c>
      <c r="L59">
        <f>IF(OR(F59="",Settings!$B$2=""),"",IF(F59&gt;=Settings!$B$2,"Y","N"))</f>
      </c>
      <c r="M59">
        <f>IF(J59="","",IF(OR(UPPER(K59)="Y",L59="Y"),0,J59))</f>
      </c>
      <c r="N59">
        <f>IF(D59="","",TEXT(D59,"yyyy-mm"))</f>
      </c>
    </row>
    <row r="60">
      <c r="F60">
        <f>IF(OR(D60="",E60=""),"",E60-D60)</f>
      </c>
      <c r="J60">
        <f>IF(D60="","",N(G60)+IF(Settings!$B$3="Y",N(H60),0)+N(I60))</f>
      </c>
      <c r="L60">
        <f>IF(OR(F60="",Settings!$B$2=""),"",IF(F60&gt;=Settings!$B$2,"Y","N"))</f>
      </c>
      <c r="M60">
        <f>IF(J60="","",IF(OR(UPPER(K60)="Y",L60="Y"),0,J60))</f>
      </c>
      <c r="N60">
        <f>IF(D60="","",TEXT(D60,"yyyy-mm"))</f>
      </c>
    </row>
    <row r="61">
      <c r="F61">
        <f>IF(OR(D61="",E61=""),"",E61-D61)</f>
      </c>
      <c r="J61">
        <f>IF(D61="","",N(G61)+IF(Settings!$B$3="Y",N(H61),0)+N(I61))</f>
      </c>
      <c r="L61">
        <f>IF(OR(F61="",Settings!$B$2=""),"",IF(F61&gt;=Settings!$B$2,"Y","N"))</f>
      </c>
      <c r="M61">
        <f>IF(J61="","",IF(OR(UPPER(K61)="Y",L61="Y"),0,J61))</f>
      </c>
      <c r="N61">
        <f>IF(D61="","",TEXT(D61,"yyyy-mm"))</f>
      </c>
    </row>
    <row r="62">
      <c r="F62">
        <f>IF(OR(D62="",E62=""),"",E62-D62)</f>
      </c>
      <c r="J62">
        <f>IF(D62="","",N(G62)+IF(Settings!$B$3="Y",N(H62),0)+N(I62))</f>
      </c>
      <c r="L62">
        <f>IF(OR(F62="",Settings!$B$2=""),"",IF(F62&gt;=Settings!$B$2,"Y","N"))</f>
      </c>
      <c r="M62">
        <f>IF(J62="","",IF(OR(UPPER(K62)="Y",L62="Y"),0,J62))</f>
      </c>
      <c r="N62">
        <f>IF(D62="","",TEXT(D62,"yyyy-mm"))</f>
      </c>
    </row>
    <row r="63">
      <c r="F63">
        <f>IF(OR(D63="",E63=""),"",E63-D63)</f>
      </c>
      <c r="J63">
        <f>IF(D63="","",N(G63)+IF(Settings!$B$3="Y",N(H63),0)+N(I63))</f>
      </c>
      <c r="L63">
        <f>IF(OR(F63="",Settings!$B$2=""),"",IF(F63&gt;=Settings!$B$2,"Y","N"))</f>
      </c>
      <c r="M63">
        <f>IF(J63="","",IF(OR(UPPER(K63)="Y",L63="Y"),0,J63))</f>
      </c>
      <c r="N63">
        <f>IF(D63="","",TEXT(D63,"yyyy-mm"))</f>
      </c>
    </row>
    <row r="64">
      <c r="F64">
        <f>IF(OR(D64="",E64=""),"",E64-D64)</f>
      </c>
      <c r="J64">
        <f>IF(D64="","",N(G64)+IF(Settings!$B$3="Y",N(H64),0)+N(I64))</f>
      </c>
      <c r="L64">
        <f>IF(OR(F64="",Settings!$B$2=""),"",IF(F64&gt;=Settings!$B$2,"Y","N"))</f>
      </c>
      <c r="M64">
        <f>IF(J64="","",IF(OR(UPPER(K64)="Y",L64="Y"),0,J64))</f>
      </c>
      <c r="N64">
        <f>IF(D64="","",TEXT(D64,"yyyy-mm"))</f>
      </c>
    </row>
    <row r="65">
      <c r="F65">
        <f>IF(OR(D65="",E65=""),"",E65-D65)</f>
      </c>
      <c r="J65">
        <f>IF(D65="","",N(G65)+IF(Settings!$B$3="Y",N(H65),0)+N(I65))</f>
      </c>
      <c r="L65">
        <f>IF(OR(F65="",Settings!$B$2=""),"",IF(F65&gt;=Settings!$B$2,"Y","N"))</f>
      </c>
      <c r="M65">
        <f>IF(J65="","",IF(OR(UPPER(K65)="Y",L65="Y"),0,J65))</f>
      </c>
      <c r="N65">
        <f>IF(D65="","",TEXT(D65,"yyyy-mm"))</f>
      </c>
    </row>
    <row r="66">
      <c r="F66">
        <f>IF(OR(D66="",E66=""),"",E66-D66)</f>
      </c>
      <c r="J66">
        <f>IF(D66="","",N(G66)+IF(Settings!$B$3="Y",N(H66),0)+N(I66))</f>
      </c>
      <c r="L66">
        <f>IF(OR(F66="",Settings!$B$2=""),"",IF(F66&gt;=Settings!$B$2,"Y","N"))</f>
      </c>
      <c r="M66">
        <f>IF(J66="","",IF(OR(UPPER(K66)="Y",L66="Y"),0,J66))</f>
      </c>
      <c r="N66">
        <f>IF(D66="","",TEXT(D66,"yyyy-mm"))</f>
      </c>
    </row>
    <row r="67">
      <c r="F67">
        <f>IF(OR(D67="",E67=""),"",E67-D67)</f>
      </c>
      <c r="J67">
        <f>IF(D67="","",N(G67)+IF(Settings!$B$3="Y",N(H67),0)+N(I67))</f>
      </c>
      <c r="L67">
        <f>IF(OR(F67="",Settings!$B$2=""),"",IF(F67&gt;=Settings!$B$2,"Y","N"))</f>
      </c>
      <c r="M67">
        <f>IF(J67="","",IF(OR(UPPER(K67)="Y",L67="Y"),0,J67))</f>
      </c>
      <c r="N67">
        <f>IF(D67="","",TEXT(D67,"yyyy-mm"))</f>
      </c>
    </row>
    <row r="68">
      <c r="F68">
        <f>IF(OR(D68="",E68=""),"",E68-D68)</f>
      </c>
      <c r="J68">
        <f>IF(D68="","",N(G68)+IF(Settings!$B$3="Y",N(H68),0)+N(I68))</f>
      </c>
      <c r="L68">
        <f>IF(OR(F68="",Settings!$B$2=""),"",IF(F68&gt;=Settings!$B$2,"Y","N"))</f>
      </c>
      <c r="M68">
        <f>IF(J68="","",IF(OR(UPPER(K68)="Y",L68="Y"),0,J68))</f>
      </c>
      <c r="N68">
        <f>IF(D68="","",TEXT(D68,"yyyy-mm"))</f>
      </c>
    </row>
    <row r="69">
      <c r="F69">
        <f>IF(OR(D69="",E69=""),"",E69-D69)</f>
      </c>
      <c r="J69">
        <f>IF(D69="","",N(G69)+IF(Settings!$B$3="Y",N(H69),0)+N(I69))</f>
      </c>
      <c r="L69">
        <f>IF(OR(F69="",Settings!$B$2=""),"",IF(F69&gt;=Settings!$B$2,"Y","N"))</f>
      </c>
      <c r="M69">
        <f>IF(J69="","",IF(OR(UPPER(K69)="Y",L69="Y"),0,J69))</f>
      </c>
      <c r="N69">
        <f>IF(D69="","",TEXT(D69,"yyyy-mm"))</f>
      </c>
    </row>
    <row r="70">
      <c r="F70">
        <f>IF(OR(D70="",E70=""),"",E70-D70)</f>
      </c>
      <c r="J70">
        <f>IF(D70="","",N(G70)+IF(Settings!$B$3="Y",N(H70),0)+N(I70))</f>
      </c>
      <c r="L70">
        <f>IF(OR(F70="",Settings!$B$2=""),"",IF(F70&gt;=Settings!$B$2,"Y","N"))</f>
      </c>
      <c r="M70">
        <f>IF(J70="","",IF(OR(UPPER(K70)="Y",L70="Y"),0,J70))</f>
      </c>
      <c r="N70">
        <f>IF(D70="","",TEXT(D70,"yyyy-mm"))</f>
      </c>
    </row>
    <row r="71">
      <c r="F71">
        <f>IF(OR(D71="",E71=""),"",E71-D71)</f>
      </c>
      <c r="J71">
        <f>IF(D71="","",N(G71)+IF(Settings!$B$3="Y",N(H71),0)+N(I71))</f>
      </c>
      <c r="L71">
        <f>IF(OR(F71="",Settings!$B$2=""),"",IF(F71&gt;=Settings!$B$2,"Y","N"))</f>
      </c>
      <c r="M71">
        <f>IF(J71="","",IF(OR(UPPER(K71)="Y",L71="Y"),0,J71))</f>
      </c>
      <c r="N71">
        <f>IF(D71="","",TEXT(D71,"yyyy-mm"))</f>
      </c>
    </row>
    <row r="72">
      <c r="F72">
        <f>IF(OR(D72="",E72=""),"",E72-D72)</f>
      </c>
      <c r="J72">
        <f>IF(D72="","",N(G72)+IF(Settings!$B$3="Y",N(H72),0)+N(I72))</f>
      </c>
      <c r="L72">
        <f>IF(OR(F72="",Settings!$B$2=""),"",IF(F72&gt;=Settings!$B$2,"Y","N"))</f>
      </c>
      <c r="M72">
        <f>IF(J72="","",IF(OR(UPPER(K72)="Y",L72="Y"),0,J72))</f>
      </c>
      <c r="N72">
        <f>IF(D72="","",TEXT(D72,"yyyy-mm"))</f>
      </c>
    </row>
    <row r="73">
      <c r="F73">
        <f>IF(OR(D73="",E73=""),"",E73-D73)</f>
      </c>
      <c r="J73">
        <f>IF(D73="","",N(G73)+IF(Settings!$B$3="Y",N(H73),0)+N(I73))</f>
      </c>
      <c r="L73">
        <f>IF(OR(F73="",Settings!$B$2=""),"",IF(F73&gt;=Settings!$B$2,"Y","N"))</f>
      </c>
      <c r="M73">
        <f>IF(J73="","",IF(OR(UPPER(K73)="Y",L73="Y"),0,J73))</f>
      </c>
      <c r="N73">
        <f>IF(D73="","",TEXT(D73,"yyyy-mm"))</f>
      </c>
    </row>
    <row r="74">
      <c r="F74">
        <f>IF(OR(D74="",E74=""),"",E74-D74)</f>
      </c>
      <c r="J74">
        <f>IF(D74="","",N(G74)+IF(Settings!$B$3="Y",N(H74),0)+N(I74))</f>
      </c>
      <c r="L74">
        <f>IF(OR(F74="",Settings!$B$2=""),"",IF(F74&gt;=Settings!$B$2,"Y","N"))</f>
      </c>
      <c r="M74">
        <f>IF(J74="","",IF(OR(UPPER(K74)="Y",L74="Y"),0,J74))</f>
      </c>
      <c r="N74">
        <f>IF(D74="","",TEXT(D74,"yyyy-mm"))</f>
      </c>
    </row>
    <row r="75">
      <c r="F75">
        <f>IF(OR(D75="",E75=""),"",E75-D75)</f>
      </c>
      <c r="J75">
        <f>IF(D75="","",N(G75)+IF(Settings!$B$3="Y",N(H75),0)+N(I75))</f>
      </c>
      <c r="L75">
        <f>IF(OR(F75="",Settings!$B$2=""),"",IF(F75&gt;=Settings!$B$2,"Y","N"))</f>
      </c>
      <c r="M75">
        <f>IF(J75="","",IF(OR(UPPER(K75)="Y",L75="Y"),0,J75))</f>
      </c>
      <c r="N75">
        <f>IF(D75="","",TEXT(D75,"yyyy-mm"))</f>
      </c>
    </row>
    <row r="76">
      <c r="F76">
        <f>IF(OR(D76="",E76=""),"",E76-D76)</f>
      </c>
      <c r="J76">
        <f>IF(D76="","",N(G76)+IF(Settings!$B$3="Y",N(H76),0)+N(I76))</f>
      </c>
      <c r="L76">
        <f>IF(OR(F76="",Settings!$B$2=""),"",IF(F76&gt;=Settings!$B$2,"Y","N"))</f>
      </c>
      <c r="M76">
        <f>IF(J76="","",IF(OR(UPPER(K76)="Y",L76="Y"),0,J76))</f>
      </c>
      <c r="N76">
        <f>IF(D76="","",TEXT(D76,"yyyy-mm"))</f>
      </c>
    </row>
    <row r="77">
      <c r="F77">
        <f>IF(OR(D77="",E77=""),"",E77-D77)</f>
      </c>
      <c r="J77">
        <f>IF(D77="","",N(G77)+IF(Settings!$B$3="Y",N(H77),0)+N(I77))</f>
      </c>
      <c r="L77">
        <f>IF(OR(F77="",Settings!$B$2=""),"",IF(F77&gt;=Settings!$B$2,"Y","N"))</f>
      </c>
      <c r="M77">
        <f>IF(J77="","",IF(OR(UPPER(K77)="Y",L77="Y"),0,J77))</f>
      </c>
      <c r="N77">
        <f>IF(D77="","",TEXT(D77,"yyyy-mm"))</f>
      </c>
    </row>
    <row r="78">
      <c r="F78">
        <f>IF(OR(D78="",E78=""),"",E78-D78)</f>
      </c>
      <c r="J78">
        <f>IF(D78="","",N(G78)+IF(Settings!$B$3="Y",N(H78),0)+N(I78))</f>
      </c>
      <c r="L78">
        <f>IF(OR(F78="",Settings!$B$2=""),"",IF(F78&gt;=Settings!$B$2,"Y","N"))</f>
      </c>
      <c r="M78">
        <f>IF(J78="","",IF(OR(UPPER(K78)="Y",L78="Y"),0,J78))</f>
      </c>
      <c r="N78">
        <f>IF(D78="","",TEXT(D78,"yyyy-mm"))</f>
      </c>
    </row>
    <row r="79">
      <c r="F79">
        <f>IF(OR(D79="",E79=""),"",E79-D79)</f>
      </c>
      <c r="J79">
        <f>IF(D79="","",N(G79)+IF(Settings!$B$3="Y",N(H79),0)+N(I79))</f>
      </c>
      <c r="L79">
        <f>IF(OR(F79="",Settings!$B$2=""),"",IF(F79&gt;=Settings!$B$2,"Y","N"))</f>
      </c>
      <c r="M79">
        <f>IF(J79="","",IF(OR(UPPER(K79)="Y",L79="Y"),0,J79))</f>
      </c>
      <c r="N79">
        <f>IF(D79="","",TEXT(D79,"yyyy-mm"))</f>
      </c>
    </row>
    <row r="80">
      <c r="F80">
        <f>IF(OR(D80="",E80=""),"",E80-D80)</f>
      </c>
      <c r="J80">
        <f>IF(D80="","",N(G80)+IF(Settings!$B$3="Y",N(H80),0)+N(I80))</f>
      </c>
      <c r="L80">
        <f>IF(OR(F80="",Settings!$B$2=""),"",IF(F80&gt;=Settings!$B$2,"Y","N"))</f>
      </c>
      <c r="M80">
        <f>IF(J80="","",IF(OR(UPPER(K80)="Y",L80="Y"),0,J80))</f>
      </c>
      <c r="N80">
        <f>IF(D80="","",TEXT(D80,"yyyy-mm"))</f>
      </c>
    </row>
    <row r="81">
      <c r="F81">
        <f>IF(OR(D81="",E81=""),"",E81-D81)</f>
      </c>
      <c r="J81">
        <f>IF(D81="","",N(G81)+IF(Settings!$B$3="Y",N(H81),0)+N(I81))</f>
      </c>
      <c r="L81">
        <f>IF(OR(F81="",Settings!$B$2=""),"",IF(F81&gt;=Settings!$B$2,"Y","N"))</f>
      </c>
      <c r="M81">
        <f>IF(J81="","",IF(OR(UPPER(K81)="Y",L81="Y"),0,J81))</f>
      </c>
      <c r="N81">
        <f>IF(D81="","",TEXT(D81,"yyyy-mm"))</f>
      </c>
    </row>
    <row r="82">
      <c r="F82">
        <f>IF(OR(D82="",E82=""),"",E82-D82)</f>
      </c>
      <c r="J82">
        <f>IF(D82="","",N(G82)+IF(Settings!$B$3="Y",N(H82),0)+N(I82))</f>
      </c>
      <c r="L82">
        <f>IF(OR(F82="",Settings!$B$2=""),"",IF(F82&gt;=Settings!$B$2,"Y","N"))</f>
      </c>
      <c r="M82">
        <f>IF(J82="","",IF(OR(UPPER(K82)="Y",L82="Y"),0,J82))</f>
      </c>
      <c r="N82">
        <f>IF(D82="","",TEXT(D82,"yyyy-mm"))</f>
      </c>
    </row>
    <row r="83">
      <c r="F83">
        <f>IF(OR(D83="",E83=""),"",E83-D83)</f>
      </c>
      <c r="J83">
        <f>IF(D83="","",N(G83)+IF(Settings!$B$3="Y",N(H83),0)+N(I83))</f>
      </c>
      <c r="L83">
        <f>IF(OR(F83="",Settings!$B$2=""),"",IF(F83&gt;=Settings!$B$2,"Y","N"))</f>
      </c>
      <c r="M83">
        <f>IF(J83="","",IF(OR(UPPER(K83)="Y",L83="Y"),0,J83))</f>
      </c>
      <c r="N83">
        <f>IF(D83="","",TEXT(D83,"yyyy-mm"))</f>
      </c>
    </row>
    <row r="84">
      <c r="F84">
        <f>IF(OR(D84="",E84=""),"",E84-D84)</f>
      </c>
      <c r="J84">
        <f>IF(D84="","",N(G84)+IF(Settings!$B$3="Y",N(H84),0)+N(I84))</f>
      </c>
      <c r="L84">
        <f>IF(OR(F84="",Settings!$B$2=""),"",IF(F84&gt;=Settings!$B$2,"Y","N"))</f>
      </c>
      <c r="M84">
        <f>IF(J84="","",IF(OR(UPPER(K84)="Y",L84="Y"),0,J84))</f>
      </c>
      <c r="N84">
        <f>IF(D84="","",TEXT(D84,"yyyy-mm"))</f>
      </c>
    </row>
    <row r="85">
      <c r="F85">
        <f>IF(OR(D85="",E85=""),"",E85-D85)</f>
      </c>
      <c r="J85">
        <f>IF(D85="","",N(G85)+IF(Settings!$B$3="Y",N(H85),0)+N(I85))</f>
      </c>
      <c r="L85">
        <f>IF(OR(F85="",Settings!$B$2=""),"",IF(F85&gt;=Settings!$B$2,"Y","N"))</f>
      </c>
      <c r="M85">
        <f>IF(J85="","",IF(OR(UPPER(K85)="Y",L85="Y"),0,J85))</f>
      </c>
      <c r="N85">
        <f>IF(D85="","",TEXT(D85,"yyyy-mm"))</f>
      </c>
    </row>
    <row r="86">
      <c r="F86">
        <f>IF(OR(D86="",E86=""),"",E86-D86)</f>
      </c>
      <c r="J86">
        <f>IF(D86="","",N(G86)+IF(Settings!$B$3="Y",N(H86),0)+N(I86))</f>
      </c>
      <c r="L86">
        <f>IF(OR(F86="",Settings!$B$2=""),"",IF(F86&gt;=Settings!$B$2,"Y","N"))</f>
      </c>
      <c r="M86">
        <f>IF(J86="","",IF(OR(UPPER(K86)="Y",L86="Y"),0,J86))</f>
      </c>
      <c r="N86">
        <f>IF(D86="","",TEXT(D86,"yyyy-mm"))</f>
      </c>
    </row>
    <row r="87">
      <c r="F87">
        <f>IF(OR(D87="",E87=""),"",E87-D87)</f>
      </c>
      <c r="J87">
        <f>IF(D87="","",N(G87)+IF(Settings!$B$3="Y",N(H87),0)+N(I87))</f>
      </c>
      <c r="L87">
        <f>IF(OR(F87="",Settings!$B$2=""),"",IF(F87&gt;=Settings!$B$2,"Y","N"))</f>
      </c>
      <c r="M87">
        <f>IF(J87="","",IF(OR(UPPER(K87)="Y",L87="Y"),0,J87))</f>
      </c>
      <c r="N87">
        <f>IF(D87="","",TEXT(D87,"yyyy-mm"))</f>
      </c>
    </row>
    <row r="88">
      <c r="F88">
        <f>IF(OR(D88="",E88=""),"",E88-D88)</f>
      </c>
      <c r="J88">
        <f>IF(D88="","",N(G88)+IF(Settings!$B$3="Y",N(H88),0)+N(I88))</f>
      </c>
      <c r="L88">
        <f>IF(OR(F88="",Settings!$B$2=""),"",IF(F88&gt;=Settings!$B$2,"Y","N"))</f>
      </c>
      <c r="M88">
        <f>IF(J88="","",IF(OR(UPPER(K88)="Y",L88="Y"),0,J88))</f>
      </c>
      <c r="N88">
        <f>IF(D88="","",TEXT(D88,"yyyy-mm"))</f>
      </c>
    </row>
    <row r="89">
      <c r="F89">
        <f>IF(OR(D89="",E89=""),"",E89-D89)</f>
      </c>
      <c r="J89">
        <f>IF(D89="","",N(G89)+IF(Settings!$B$3="Y",N(H89),0)+N(I89))</f>
      </c>
      <c r="L89">
        <f>IF(OR(F89="",Settings!$B$2=""),"",IF(F89&gt;=Settings!$B$2,"Y","N"))</f>
      </c>
      <c r="M89">
        <f>IF(J89="","",IF(OR(UPPER(K89)="Y",L89="Y"),0,J89))</f>
      </c>
      <c r="N89">
        <f>IF(D89="","",TEXT(D89,"yyyy-mm"))</f>
      </c>
    </row>
    <row r="90">
      <c r="F90">
        <f>IF(OR(D90="",E90=""),"",E90-D90)</f>
      </c>
      <c r="J90">
        <f>IF(D90="","",N(G90)+IF(Settings!$B$3="Y",N(H90),0)+N(I90))</f>
      </c>
      <c r="L90">
        <f>IF(OR(F90="",Settings!$B$2=""),"",IF(F90&gt;=Settings!$B$2,"Y","N"))</f>
      </c>
      <c r="M90">
        <f>IF(J90="","",IF(OR(UPPER(K90)="Y",L90="Y"),0,J90))</f>
      </c>
      <c r="N90">
        <f>IF(D90="","",TEXT(D90,"yyyy-mm"))</f>
      </c>
    </row>
    <row r="91">
      <c r="F91">
        <f>IF(OR(D91="",E91=""),"",E91-D91)</f>
      </c>
      <c r="J91">
        <f>IF(D91="","",N(G91)+IF(Settings!$B$3="Y",N(H91),0)+N(I91))</f>
      </c>
      <c r="L91">
        <f>IF(OR(F91="",Settings!$B$2=""),"",IF(F91&gt;=Settings!$B$2,"Y","N"))</f>
      </c>
      <c r="M91">
        <f>IF(J91="","",IF(OR(UPPER(K91)="Y",L91="Y"),0,J91))</f>
      </c>
      <c r="N91">
        <f>IF(D91="","",TEXT(D91,"yyyy-mm"))</f>
      </c>
    </row>
    <row r="92">
      <c r="F92">
        <f>IF(OR(D92="",E92=""),"",E92-D92)</f>
      </c>
      <c r="J92">
        <f>IF(D92="","",N(G92)+IF(Settings!$B$3="Y",N(H92),0)+N(I92))</f>
      </c>
      <c r="L92">
        <f>IF(OR(F92="",Settings!$B$2=""),"",IF(F92&gt;=Settings!$B$2,"Y","N"))</f>
      </c>
      <c r="M92">
        <f>IF(J92="","",IF(OR(UPPER(K92)="Y",L92="Y"),0,J92))</f>
      </c>
      <c r="N92">
        <f>IF(D92="","",TEXT(D92,"yyyy-mm"))</f>
      </c>
    </row>
    <row r="93">
      <c r="F93">
        <f>IF(OR(D93="",E93=""),"",E93-D93)</f>
      </c>
      <c r="J93">
        <f>IF(D93="","",N(G93)+IF(Settings!$B$3="Y",N(H93),0)+N(I93))</f>
      </c>
      <c r="L93">
        <f>IF(OR(F93="",Settings!$B$2=""),"",IF(F93&gt;=Settings!$B$2,"Y","N"))</f>
      </c>
      <c r="M93">
        <f>IF(J93="","",IF(OR(UPPER(K93)="Y",L93="Y"),0,J93))</f>
      </c>
      <c r="N93">
        <f>IF(D93="","",TEXT(D93,"yyyy-mm"))</f>
      </c>
    </row>
    <row r="94">
      <c r="F94">
        <f>IF(OR(D94="",E94=""),"",E94-D94)</f>
      </c>
      <c r="J94">
        <f>IF(D94="","",N(G94)+IF(Settings!$B$3="Y",N(H94),0)+N(I94))</f>
      </c>
      <c r="L94">
        <f>IF(OR(F94="",Settings!$B$2=""),"",IF(F94&gt;=Settings!$B$2,"Y","N"))</f>
      </c>
      <c r="M94">
        <f>IF(J94="","",IF(OR(UPPER(K94)="Y",L94="Y"),0,J94))</f>
      </c>
      <c r="N94">
        <f>IF(D94="","",TEXT(D94,"yyyy-mm"))</f>
      </c>
    </row>
    <row r="95">
      <c r="F95">
        <f>IF(OR(D95="",E95=""),"",E95-D95)</f>
      </c>
      <c r="J95">
        <f>IF(D95="","",N(G95)+IF(Settings!$B$3="Y",N(H95),0)+N(I95))</f>
      </c>
      <c r="L95">
        <f>IF(OR(F95="",Settings!$B$2=""),"",IF(F95&gt;=Settings!$B$2,"Y","N"))</f>
      </c>
      <c r="M95">
        <f>IF(J95="","",IF(OR(UPPER(K95)="Y",L95="Y"),0,J95))</f>
      </c>
      <c r="N95">
        <f>IF(D95="","",TEXT(D95,"yyyy-mm"))</f>
      </c>
    </row>
    <row r="96">
      <c r="F96">
        <f>IF(OR(D96="",E96=""),"",E96-D96)</f>
      </c>
      <c r="J96">
        <f>IF(D96="","",N(G96)+IF(Settings!$B$3="Y",N(H96),0)+N(I96))</f>
      </c>
      <c r="L96">
        <f>IF(OR(F96="",Settings!$B$2=""),"",IF(F96&gt;=Settings!$B$2,"Y","N"))</f>
      </c>
      <c r="M96">
        <f>IF(J96="","",IF(OR(UPPER(K96)="Y",L96="Y"),0,J96))</f>
      </c>
      <c r="N96">
        <f>IF(D96="","",TEXT(D96,"yyyy-mm"))</f>
      </c>
    </row>
    <row r="97">
      <c r="F97">
        <f>IF(OR(D97="",E97=""),"",E97-D97)</f>
      </c>
      <c r="J97">
        <f>IF(D97="","",N(G97)+IF(Settings!$B$3="Y",N(H97),0)+N(I97))</f>
      </c>
      <c r="L97">
        <f>IF(OR(F97="",Settings!$B$2=""),"",IF(F97&gt;=Settings!$B$2,"Y","N"))</f>
      </c>
      <c r="M97">
        <f>IF(J97="","",IF(OR(UPPER(K97)="Y",L97="Y"),0,J97))</f>
      </c>
      <c r="N97">
        <f>IF(D97="","",TEXT(D97,"yyyy-mm"))</f>
      </c>
    </row>
    <row r="98">
      <c r="F98">
        <f>IF(OR(D98="",E98=""),"",E98-D98)</f>
      </c>
      <c r="J98">
        <f>IF(D98="","",N(G98)+IF(Settings!$B$3="Y",N(H98),0)+N(I98))</f>
      </c>
      <c r="L98">
        <f>IF(OR(F98="",Settings!$B$2=""),"",IF(F98&gt;=Settings!$B$2,"Y","N"))</f>
      </c>
      <c r="M98">
        <f>IF(J98="","",IF(OR(UPPER(K98)="Y",L98="Y"),0,J98))</f>
      </c>
      <c r="N98">
        <f>IF(D98="","",TEXT(D98,"yyyy-mm"))</f>
      </c>
    </row>
    <row r="99">
      <c r="F99">
        <f>IF(OR(D99="",E99=""),"",E99-D99)</f>
      </c>
      <c r="J99">
        <f>IF(D99="","",N(G99)+IF(Settings!$B$3="Y",N(H99),0)+N(I99))</f>
      </c>
      <c r="L99">
        <f>IF(OR(F99="",Settings!$B$2=""),"",IF(F99&gt;=Settings!$B$2,"Y","N"))</f>
      </c>
      <c r="M99">
        <f>IF(J99="","",IF(OR(UPPER(K99)="Y",L99="Y"),0,J99))</f>
      </c>
      <c r="N99">
        <f>IF(D99="","",TEXT(D99,"yyyy-mm"))</f>
      </c>
    </row>
    <row r="100">
      <c r="F100">
        <f>IF(OR(D100="",E100=""),"",E100-D100)</f>
      </c>
      <c r="J100">
        <f>IF(D100="","",N(G100)+IF(Settings!$B$3="Y",N(H100),0)+N(I100))</f>
      </c>
      <c r="L100">
        <f>IF(OR(F100="",Settings!$B$2=""),"",IF(F100&gt;=Settings!$B$2,"Y","N"))</f>
      </c>
      <c r="M100">
        <f>IF(J100="","",IF(OR(UPPER(K100)="Y",L100="Y"),0,J100))</f>
      </c>
      <c r="N100">
        <f>IF(D100="","",TEXT(D100,"yyyy-mm"))</f>
      </c>
    </row>
    <row r="101">
      <c r="F101">
        <f>IF(OR(D101="",E101=""),"",E101-D101)</f>
      </c>
      <c r="J101">
        <f>IF(D101="","",N(G101)+IF(Settings!$B$3="Y",N(H101),0)+N(I101))</f>
      </c>
      <c r="L101">
        <f>IF(OR(F101="",Settings!$B$2=""),"",IF(F101&gt;=Settings!$B$2,"Y","N"))</f>
      </c>
      <c r="M101">
        <f>IF(J101="","",IF(OR(UPPER(K101)="Y",L101="Y"),0,J101))</f>
      </c>
      <c r="N101">
        <f>IF(D101="","",TEXT(D101,"yyyy-mm"))</f>
      </c>
    </row>
    <row r="102">
      <c r="F102">
        <f>IF(OR(D102="",E102=""),"",E102-D102)</f>
      </c>
      <c r="J102">
        <f>IF(D102="","",N(G102)+IF(Settings!$B$3="Y",N(H102),0)+N(I102))</f>
      </c>
      <c r="L102">
        <f>IF(OR(F102="",Settings!$B$2=""),"",IF(F102&gt;=Settings!$B$2,"Y","N"))</f>
      </c>
      <c r="M102">
        <f>IF(J102="","",IF(OR(UPPER(K102)="Y",L102="Y"),0,J102))</f>
      </c>
      <c r="N102">
        <f>IF(D102="","",TEXT(D102,"yyyy-mm"))</f>
      </c>
    </row>
    <row r="103">
      <c r="F103">
        <f>IF(OR(D103="",E103=""),"",E103-D103)</f>
      </c>
      <c r="J103">
        <f>IF(D103="","",N(G103)+IF(Settings!$B$3="Y",N(H103),0)+N(I103))</f>
      </c>
      <c r="L103">
        <f>IF(OR(F103="",Settings!$B$2=""),"",IF(F103&gt;=Settings!$B$2,"Y","N"))</f>
      </c>
      <c r="M103">
        <f>IF(J103="","",IF(OR(UPPER(K103)="Y",L103="Y"),0,J103))</f>
      </c>
      <c r="N103">
        <f>IF(D103="","",TEXT(D103,"yyyy-mm"))</f>
      </c>
    </row>
    <row r="104">
      <c r="F104">
        <f>IF(OR(D104="",E104=""),"",E104-D104)</f>
      </c>
      <c r="J104">
        <f>IF(D104="","",N(G104)+IF(Settings!$B$3="Y",N(H104),0)+N(I104))</f>
      </c>
      <c r="L104">
        <f>IF(OR(F104="",Settings!$B$2=""),"",IF(F104&gt;=Settings!$B$2,"Y","N"))</f>
      </c>
      <c r="M104">
        <f>IF(J104="","",IF(OR(UPPER(K104)="Y",L104="Y"),0,J104))</f>
      </c>
      <c r="N104">
        <f>IF(D104="","",TEXT(D104,"yyyy-mm"))</f>
      </c>
    </row>
    <row r="105">
      <c r="F105">
        <f>IF(OR(D105="",E105=""),"",E105-D105)</f>
      </c>
      <c r="J105">
        <f>IF(D105="","",N(G105)+IF(Settings!$B$3="Y",N(H105),0)+N(I105))</f>
      </c>
      <c r="L105">
        <f>IF(OR(F105="",Settings!$B$2=""),"",IF(F105&gt;=Settings!$B$2,"Y","N"))</f>
      </c>
      <c r="M105">
        <f>IF(J105="","",IF(OR(UPPER(K105)="Y",L105="Y"),0,J105))</f>
      </c>
      <c r="N105">
        <f>IF(D105="","",TEXT(D105,"yyyy-mm"))</f>
      </c>
    </row>
    <row r="106">
      <c r="F106">
        <f>IF(OR(D106="",E106=""),"",E106-D106)</f>
      </c>
      <c r="J106">
        <f>IF(D106="","",N(G106)+IF(Settings!$B$3="Y",N(H106),0)+N(I106))</f>
      </c>
      <c r="L106">
        <f>IF(OR(F106="",Settings!$B$2=""),"",IF(F106&gt;=Settings!$B$2,"Y","N"))</f>
      </c>
      <c r="M106">
        <f>IF(J106="","",IF(OR(UPPER(K106)="Y",L106="Y"),0,J106))</f>
      </c>
      <c r="N106">
        <f>IF(D106="","",TEXT(D106,"yyyy-mm"))</f>
      </c>
    </row>
    <row r="107">
      <c r="F107">
        <f>IF(OR(D107="",E107=""),"",E107-D107)</f>
      </c>
      <c r="J107">
        <f>IF(D107="","",N(G107)+IF(Settings!$B$3="Y",N(H107),0)+N(I107))</f>
      </c>
      <c r="L107">
        <f>IF(OR(F107="",Settings!$B$2=""),"",IF(F107&gt;=Settings!$B$2,"Y","N"))</f>
      </c>
      <c r="M107">
        <f>IF(J107="","",IF(OR(UPPER(K107)="Y",L107="Y"),0,J107))</f>
      </c>
      <c r="N107">
        <f>IF(D107="","",TEXT(D107,"yyyy-mm"))</f>
      </c>
    </row>
    <row r="108">
      <c r="F108">
        <f>IF(OR(D108="",E108=""),"",E108-D108)</f>
      </c>
      <c r="J108">
        <f>IF(D108="","",N(G108)+IF(Settings!$B$3="Y",N(H108),0)+N(I108))</f>
      </c>
      <c r="L108">
        <f>IF(OR(F108="",Settings!$B$2=""),"",IF(F108&gt;=Settings!$B$2,"Y","N"))</f>
      </c>
      <c r="M108">
        <f>IF(J108="","",IF(OR(UPPER(K108)="Y",L108="Y"),0,J108))</f>
      </c>
      <c r="N108">
        <f>IF(D108="","",TEXT(D108,"yyyy-mm"))</f>
      </c>
    </row>
    <row r="109">
      <c r="F109">
        <f>IF(OR(D109="",E109=""),"",E109-D109)</f>
      </c>
      <c r="J109">
        <f>IF(D109="","",N(G109)+IF(Settings!$B$3="Y",N(H109),0)+N(I109))</f>
      </c>
      <c r="L109">
        <f>IF(OR(F109="",Settings!$B$2=""),"",IF(F109&gt;=Settings!$B$2,"Y","N"))</f>
      </c>
      <c r="M109">
        <f>IF(J109="","",IF(OR(UPPER(K109)="Y",L109="Y"),0,J109))</f>
      </c>
      <c r="N109">
        <f>IF(D109="","",TEXT(D109,"yyyy-mm"))</f>
      </c>
    </row>
    <row r="110">
      <c r="F110">
        <f>IF(OR(D110="",E110=""),"",E110-D110)</f>
      </c>
      <c r="J110">
        <f>IF(D110="","",N(G110)+IF(Settings!$B$3="Y",N(H110),0)+N(I110))</f>
      </c>
      <c r="L110">
        <f>IF(OR(F110="",Settings!$B$2=""),"",IF(F110&gt;=Settings!$B$2,"Y","N"))</f>
      </c>
      <c r="M110">
        <f>IF(J110="","",IF(OR(UPPER(K110)="Y",L110="Y"),0,J110))</f>
      </c>
      <c r="N110">
        <f>IF(D110="","",TEXT(D110,"yyyy-mm"))</f>
      </c>
    </row>
    <row r="111">
      <c r="F111">
        <f>IF(OR(D111="",E111=""),"",E111-D111)</f>
      </c>
      <c r="J111">
        <f>IF(D111="","",N(G111)+IF(Settings!$B$3="Y",N(H111),0)+N(I111))</f>
      </c>
      <c r="L111">
        <f>IF(OR(F111="",Settings!$B$2=""),"",IF(F111&gt;=Settings!$B$2,"Y","N"))</f>
      </c>
      <c r="M111">
        <f>IF(J111="","",IF(OR(UPPER(K111)="Y",L111="Y"),0,J111))</f>
      </c>
      <c r="N111">
        <f>IF(D111="","",TEXT(D111,"yyyy-mm"))</f>
      </c>
    </row>
    <row r="112">
      <c r="F112">
        <f>IF(OR(D112="",E112=""),"",E112-D112)</f>
      </c>
      <c r="J112">
        <f>IF(D112="","",N(G112)+IF(Settings!$B$3="Y",N(H112),0)+N(I112))</f>
      </c>
      <c r="L112">
        <f>IF(OR(F112="",Settings!$B$2=""),"",IF(F112&gt;=Settings!$B$2,"Y","N"))</f>
      </c>
      <c r="M112">
        <f>IF(J112="","",IF(OR(UPPER(K112)="Y",L112="Y"),0,J112))</f>
      </c>
      <c r="N112">
        <f>IF(D112="","",TEXT(D112,"yyyy-mm"))</f>
      </c>
    </row>
    <row r="113">
      <c r="F113">
        <f>IF(OR(D113="",E113=""),"",E113-D113)</f>
      </c>
      <c r="J113">
        <f>IF(D113="","",N(G113)+IF(Settings!$B$3="Y",N(H113),0)+N(I113))</f>
      </c>
      <c r="L113">
        <f>IF(OR(F113="",Settings!$B$2=""),"",IF(F113&gt;=Settings!$B$2,"Y","N"))</f>
      </c>
      <c r="M113">
        <f>IF(J113="","",IF(OR(UPPER(K113)="Y",L113="Y"),0,J113))</f>
      </c>
      <c r="N113">
        <f>IF(D113="","",TEXT(D113,"yyyy-mm"))</f>
      </c>
    </row>
    <row r="114">
      <c r="F114">
        <f>IF(OR(D114="",E114=""),"",E114-D114)</f>
      </c>
      <c r="J114">
        <f>IF(D114="","",N(G114)+IF(Settings!$B$3="Y",N(H114),0)+N(I114))</f>
      </c>
      <c r="L114">
        <f>IF(OR(F114="",Settings!$B$2=""),"",IF(F114&gt;=Settings!$B$2,"Y","N"))</f>
      </c>
      <c r="M114">
        <f>IF(J114="","",IF(OR(UPPER(K114)="Y",L114="Y"),0,J114))</f>
      </c>
      <c r="N114">
        <f>IF(D114="","",TEXT(D114,"yyyy-mm"))</f>
      </c>
    </row>
    <row r="115">
      <c r="F115">
        <f>IF(OR(D115="",E115=""),"",E115-D115)</f>
      </c>
      <c r="J115">
        <f>IF(D115="","",N(G115)+IF(Settings!$B$3="Y",N(H115),0)+N(I115))</f>
      </c>
      <c r="L115">
        <f>IF(OR(F115="",Settings!$B$2=""),"",IF(F115&gt;=Settings!$B$2,"Y","N"))</f>
      </c>
      <c r="M115">
        <f>IF(J115="","",IF(OR(UPPER(K115)="Y",L115="Y"),0,J115))</f>
      </c>
      <c r="N115">
        <f>IF(D115="","",TEXT(D115,"yyyy-mm"))</f>
      </c>
    </row>
    <row r="116">
      <c r="F116">
        <f>IF(OR(D116="",E116=""),"",E116-D116)</f>
      </c>
      <c r="J116">
        <f>IF(D116="","",N(G116)+IF(Settings!$B$3="Y",N(H116),0)+N(I116))</f>
      </c>
      <c r="L116">
        <f>IF(OR(F116="",Settings!$B$2=""),"",IF(F116&gt;=Settings!$B$2,"Y","N"))</f>
      </c>
      <c r="M116">
        <f>IF(J116="","",IF(OR(UPPER(K116)="Y",L116="Y"),0,J116))</f>
      </c>
      <c r="N116">
        <f>IF(D116="","",TEXT(D116,"yyyy-mm"))</f>
      </c>
    </row>
    <row r="117">
      <c r="F117">
        <f>IF(OR(D117="",E117=""),"",E117-D117)</f>
      </c>
      <c r="J117">
        <f>IF(D117="","",N(G117)+IF(Settings!$B$3="Y",N(H117),0)+N(I117))</f>
      </c>
      <c r="L117">
        <f>IF(OR(F117="",Settings!$B$2=""),"",IF(F117&gt;=Settings!$B$2,"Y","N"))</f>
      </c>
      <c r="M117">
        <f>IF(J117="","",IF(OR(UPPER(K117)="Y",L117="Y"),0,J117))</f>
      </c>
      <c r="N117">
        <f>IF(D117="","",TEXT(D117,"yyyy-mm"))</f>
      </c>
    </row>
    <row r="118">
      <c r="F118">
        <f>IF(OR(D118="",E118=""),"",E118-D118)</f>
      </c>
      <c r="J118">
        <f>IF(D118="","",N(G118)+IF(Settings!$B$3="Y",N(H118),0)+N(I118))</f>
      </c>
      <c r="L118">
        <f>IF(OR(F118="",Settings!$B$2=""),"",IF(F118&gt;=Settings!$B$2,"Y","N"))</f>
      </c>
      <c r="M118">
        <f>IF(J118="","",IF(OR(UPPER(K118)="Y",L118="Y"),0,J118))</f>
      </c>
      <c r="N118">
        <f>IF(D118="","",TEXT(D118,"yyyy-mm"))</f>
      </c>
    </row>
    <row r="119">
      <c r="F119">
        <f>IF(OR(D119="",E119=""),"",E119-D119)</f>
      </c>
      <c r="J119">
        <f>IF(D119="","",N(G119)+IF(Settings!$B$3="Y",N(H119),0)+N(I119))</f>
      </c>
      <c r="L119">
        <f>IF(OR(F119="",Settings!$B$2=""),"",IF(F119&gt;=Settings!$B$2,"Y","N"))</f>
      </c>
      <c r="M119">
        <f>IF(J119="","",IF(OR(UPPER(K119)="Y",L119="Y"),0,J119))</f>
      </c>
      <c r="N119">
        <f>IF(D119="","",TEXT(D119,"yyyy-mm"))</f>
      </c>
    </row>
    <row r="120">
      <c r="F120">
        <f>IF(OR(D120="",E120=""),"",E120-D120)</f>
      </c>
      <c r="J120">
        <f>IF(D120="","",N(G120)+IF(Settings!$B$3="Y",N(H120),0)+N(I120))</f>
      </c>
      <c r="L120">
        <f>IF(OR(F120="",Settings!$B$2=""),"",IF(F120&gt;=Settings!$B$2,"Y","N"))</f>
      </c>
      <c r="M120">
        <f>IF(J120="","",IF(OR(UPPER(K120)="Y",L120="Y"),0,J120))</f>
      </c>
      <c r="N120">
        <f>IF(D120="","",TEXT(D120,"yyyy-mm"))</f>
      </c>
    </row>
    <row r="121">
      <c r="F121">
        <f>IF(OR(D121="",E121=""),"",E121-D121)</f>
      </c>
      <c r="J121">
        <f>IF(D121="","",N(G121)+IF(Settings!$B$3="Y",N(H121),0)+N(I121))</f>
      </c>
      <c r="L121">
        <f>IF(OR(F121="",Settings!$B$2=""),"",IF(F121&gt;=Settings!$B$2,"Y","N"))</f>
      </c>
      <c r="M121">
        <f>IF(J121="","",IF(OR(UPPER(K121)="Y",L121="Y"),0,J121))</f>
      </c>
      <c r="N121">
        <f>IF(D121="","",TEXT(D121,"yyyy-mm"))</f>
      </c>
    </row>
    <row r="122">
      <c r="F122">
        <f>IF(OR(D122="",E122=""),"",E122-D122)</f>
      </c>
      <c r="J122">
        <f>IF(D122="","",N(G122)+IF(Settings!$B$3="Y",N(H122),0)+N(I122))</f>
      </c>
      <c r="L122">
        <f>IF(OR(F122="",Settings!$B$2=""),"",IF(F122&gt;=Settings!$B$2,"Y","N"))</f>
      </c>
      <c r="M122">
        <f>IF(J122="","",IF(OR(UPPER(K122)="Y",L122="Y"),0,J122))</f>
      </c>
      <c r="N122">
        <f>IF(D122="","",TEXT(D122,"yyyy-mm"))</f>
      </c>
    </row>
    <row r="123">
      <c r="F123">
        <f>IF(OR(D123="",E123=""),"",E123-D123)</f>
      </c>
      <c r="J123">
        <f>IF(D123="","",N(G123)+IF(Settings!$B$3="Y",N(H123),0)+N(I123))</f>
      </c>
      <c r="L123">
        <f>IF(OR(F123="",Settings!$B$2=""),"",IF(F123&gt;=Settings!$B$2,"Y","N"))</f>
      </c>
      <c r="M123">
        <f>IF(J123="","",IF(OR(UPPER(K123)="Y",L123="Y"),0,J123))</f>
      </c>
      <c r="N123">
        <f>IF(D123="","",TEXT(D123,"yyyy-mm"))</f>
      </c>
    </row>
    <row r="124">
      <c r="F124">
        <f>IF(OR(D124="",E124=""),"",E124-D124)</f>
      </c>
      <c r="J124">
        <f>IF(D124="","",N(G124)+IF(Settings!$B$3="Y",N(H124),0)+N(I124))</f>
      </c>
      <c r="L124">
        <f>IF(OR(F124="",Settings!$B$2=""),"",IF(F124&gt;=Settings!$B$2,"Y","N"))</f>
      </c>
      <c r="M124">
        <f>IF(J124="","",IF(OR(UPPER(K124)="Y",L124="Y"),0,J124))</f>
      </c>
      <c r="N124">
        <f>IF(D124="","",TEXT(D124,"yyyy-mm"))</f>
      </c>
    </row>
    <row r="125">
      <c r="F125">
        <f>IF(OR(D125="",E125=""),"",E125-D125)</f>
      </c>
      <c r="J125">
        <f>IF(D125="","",N(G125)+IF(Settings!$B$3="Y",N(H125),0)+N(I125))</f>
      </c>
      <c r="L125">
        <f>IF(OR(F125="",Settings!$B$2=""),"",IF(F125&gt;=Settings!$B$2,"Y","N"))</f>
      </c>
      <c r="M125">
        <f>IF(J125="","",IF(OR(UPPER(K125)="Y",L125="Y"),0,J125))</f>
      </c>
      <c r="N125">
        <f>IF(D125="","",TEXT(D125,"yyyy-mm"))</f>
      </c>
    </row>
    <row r="126">
      <c r="F126">
        <f>IF(OR(D126="",E126=""),"",E126-D126)</f>
      </c>
      <c r="J126">
        <f>IF(D126="","",N(G126)+IF(Settings!$B$3="Y",N(H126),0)+N(I126))</f>
      </c>
      <c r="L126">
        <f>IF(OR(F126="",Settings!$B$2=""),"",IF(F126&gt;=Settings!$B$2,"Y","N"))</f>
      </c>
      <c r="M126">
        <f>IF(J126="","",IF(OR(UPPER(K126)="Y",L126="Y"),0,J126))</f>
      </c>
      <c r="N126">
        <f>IF(D126="","",TEXT(D126,"yyyy-mm"))</f>
      </c>
    </row>
    <row r="127">
      <c r="F127">
        <f>IF(OR(D127="",E127=""),"",E127-D127)</f>
      </c>
      <c r="J127">
        <f>IF(D127="","",N(G127)+IF(Settings!$B$3="Y",N(H127),0)+N(I127))</f>
      </c>
      <c r="L127">
        <f>IF(OR(F127="",Settings!$B$2=""),"",IF(F127&gt;=Settings!$B$2,"Y","N"))</f>
      </c>
      <c r="M127">
        <f>IF(J127="","",IF(OR(UPPER(K127)="Y",L127="Y"),0,J127))</f>
      </c>
      <c r="N127">
        <f>IF(D127="","",TEXT(D127,"yyyy-mm"))</f>
      </c>
    </row>
    <row r="128">
      <c r="F128">
        <f>IF(OR(D128="",E128=""),"",E128-D128)</f>
      </c>
      <c r="J128">
        <f>IF(D128="","",N(G128)+IF(Settings!$B$3="Y",N(H128),0)+N(I128))</f>
      </c>
      <c r="L128">
        <f>IF(OR(F128="",Settings!$B$2=""),"",IF(F128&gt;=Settings!$B$2,"Y","N"))</f>
      </c>
      <c r="M128">
        <f>IF(J128="","",IF(OR(UPPER(K128)="Y",L128="Y"),0,J128))</f>
      </c>
      <c r="N128">
        <f>IF(D128="","",TEXT(D128,"yyyy-mm"))</f>
      </c>
    </row>
    <row r="129">
      <c r="F129">
        <f>IF(OR(D129="",E129=""),"",E129-D129)</f>
      </c>
      <c r="J129">
        <f>IF(D129="","",N(G129)+IF(Settings!$B$3="Y",N(H129),0)+N(I129))</f>
      </c>
      <c r="L129">
        <f>IF(OR(F129="",Settings!$B$2=""),"",IF(F129&gt;=Settings!$B$2,"Y","N"))</f>
      </c>
      <c r="M129">
        <f>IF(J129="","",IF(OR(UPPER(K129)="Y",L129="Y"),0,J129))</f>
      </c>
      <c r="N129">
        <f>IF(D129="","",TEXT(D129,"yyyy-mm"))</f>
      </c>
    </row>
    <row r="130">
      <c r="F130">
        <f>IF(OR(D130="",E130=""),"",E130-D130)</f>
      </c>
      <c r="J130">
        <f>IF(D130="","",N(G130)+IF(Settings!$B$3="Y",N(H130),0)+N(I130))</f>
      </c>
      <c r="L130">
        <f>IF(OR(F130="",Settings!$B$2=""),"",IF(F130&gt;=Settings!$B$2,"Y","N"))</f>
      </c>
      <c r="M130">
        <f>IF(J130="","",IF(OR(UPPER(K130)="Y",L130="Y"),0,J130))</f>
      </c>
      <c r="N130">
        <f>IF(D130="","",TEXT(D130,"yyyy-mm"))</f>
      </c>
    </row>
    <row r="131">
      <c r="F131">
        <f>IF(OR(D131="",E131=""),"",E131-D131)</f>
      </c>
      <c r="J131">
        <f>IF(D131="","",N(G131)+IF(Settings!$B$3="Y",N(H131),0)+N(I131))</f>
      </c>
      <c r="L131">
        <f>IF(OR(F131="",Settings!$B$2=""),"",IF(F131&gt;=Settings!$B$2,"Y","N"))</f>
      </c>
      <c r="M131">
        <f>IF(J131="","",IF(OR(UPPER(K131)="Y",L131="Y"),0,J131))</f>
      </c>
      <c r="N131">
        <f>IF(D131="","",TEXT(D131,"yyyy-mm"))</f>
      </c>
    </row>
    <row r="132">
      <c r="F132">
        <f>IF(OR(D132="",E132=""),"",E132-D132)</f>
      </c>
      <c r="J132">
        <f>IF(D132="","",N(G132)+IF(Settings!$B$3="Y",N(H132),0)+N(I132))</f>
      </c>
      <c r="L132">
        <f>IF(OR(F132="",Settings!$B$2=""),"",IF(F132&gt;=Settings!$B$2,"Y","N"))</f>
      </c>
      <c r="M132">
        <f>IF(J132="","",IF(OR(UPPER(K132)="Y",L132="Y"),0,J132))</f>
      </c>
      <c r="N132">
        <f>IF(D132="","",TEXT(D132,"yyyy-mm"))</f>
      </c>
    </row>
    <row r="133">
      <c r="F133">
        <f>IF(OR(D133="",E133=""),"",E133-D133)</f>
      </c>
      <c r="J133">
        <f>IF(D133="","",N(G133)+IF(Settings!$B$3="Y",N(H133),0)+N(I133))</f>
      </c>
      <c r="L133">
        <f>IF(OR(F133="",Settings!$B$2=""),"",IF(F133&gt;=Settings!$B$2,"Y","N"))</f>
      </c>
      <c r="M133">
        <f>IF(J133="","",IF(OR(UPPER(K133)="Y",L133="Y"),0,J133))</f>
      </c>
      <c r="N133">
        <f>IF(D133="","",TEXT(D133,"yyyy-mm"))</f>
      </c>
    </row>
    <row r="134">
      <c r="F134">
        <f>IF(OR(D134="",E134=""),"",E134-D134)</f>
      </c>
      <c r="J134">
        <f>IF(D134="","",N(G134)+IF(Settings!$B$3="Y",N(H134),0)+N(I134))</f>
      </c>
      <c r="L134">
        <f>IF(OR(F134="",Settings!$B$2=""),"",IF(F134&gt;=Settings!$B$2,"Y","N"))</f>
      </c>
      <c r="M134">
        <f>IF(J134="","",IF(OR(UPPER(K134)="Y",L134="Y"),0,J134))</f>
      </c>
      <c r="N134">
        <f>IF(D134="","",TEXT(D134,"yyyy-mm"))</f>
      </c>
    </row>
    <row r="135">
      <c r="F135">
        <f>IF(OR(D135="",E135=""),"",E135-D135)</f>
      </c>
      <c r="J135">
        <f>IF(D135="","",N(G135)+IF(Settings!$B$3="Y",N(H135),0)+N(I135))</f>
      </c>
      <c r="L135">
        <f>IF(OR(F135="",Settings!$B$2=""),"",IF(F135&gt;=Settings!$B$2,"Y","N"))</f>
      </c>
      <c r="M135">
        <f>IF(J135="","",IF(OR(UPPER(K135)="Y",L135="Y"),0,J135))</f>
      </c>
      <c r="N135">
        <f>IF(D135="","",TEXT(D135,"yyyy-mm"))</f>
      </c>
    </row>
    <row r="136">
      <c r="F136">
        <f>IF(OR(D136="",E136=""),"",E136-D136)</f>
      </c>
      <c r="J136">
        <f>IF(D136="","",N(G136)+IF(Settings!$B$3="Y",N(H136),0)+N(I136))</f>
      </c>
      <c r="L136">
        <f>IF(OR(F136="",Settings!$B$2=""),"",IF(F136&gt;=Settings!$B$2,"Y","N"))</f>
      </c>
      <c r="M136">
        <f>IF(J136="","",IF(OR(UPPER(K136)="Y",L136="Y"),0,J136))</f>
      </c>
      <c r="N136">
        <f>IF(D136="","",TEXT(D136,"yyyy-mm"))</f>
      </c>
    </row>
    <row r="137">
      <c r="F137">
        <f>IF(OR(D137="",E137=""),"",E137-D137)</f>
      </c>
      <c r="J137">
        <f>IF(D137="","",N(G137)+IF(Settings!$B$3="Y",N(H137),0)+N(I137))</f>
      </c>
      <c r="L137">
        <f>IF(OR(F137="",Settings!$B$2=""),"",IF(F137&gt;=Settings!$B$2,"Y","N"))</f>
      </c>
      <c r="M137">
        <f>IF(J137="","",IF(OR(UPPER(K137)="Y",L137="Y"),0,J137))</f>
      </c>
      <c r="N137">
        <f>IF(D137="","",TEXT(D137,"yyyy-mm"))</f>
      </c>
    </row>
    <row r="138">
      <c r="F138">
        <f>IF(OR(D138="",E138=""),"",E138-D138)</f>
      </c>
      <c r="J138">
        <f>IF(D138="","",N(G138)+IF(Settings!$B$3="Y",N(H138),0)+N(I138))</f>
      </c>
      <c r="L138">
        <f>IF(OR(F138="",Settings!$B$2=""),"",IF(F138&gt;=Settings!$B$2,"Y","N"))</f>
      </c>
      <c r="M138">
        <f>IF(J138="","",IF(OR(UPPER(K138)="Y",L138="Y"),0,J138))</f>
      </c>
      <c r="N138">
        <f>IF(D138="","",TEXT(D138,"yyyy-mm"))</f>
      </c>
    </row>
    <row r="139">
      <c r="F139">
        <f>IF(OR(D139="",E139=""),"",E139-D139)</f>
      </c>
      <c r="J139">
        <f>IF(D139="","",N(G139)+IF(Settings!$B$3="Y",N(H139),0)+N(I139))</f>
      </c>
      <c r="L139">
        <f>IF(OR(F139="",Settings!$B$2=""),"",IF(F139&gt;=Settings!$B$2,"Y","N"))</f>
      </c>
      <c r="M139">
        <f>IF(J139="","",IF(OR(UPPER(K139)="Y",L139="Y"),0,J139))</f>
      </c>
      <c r="N139">
        <f>IF(D139="","",TEXT(D139,"yyyy-mm"))</f>
      </c>
    </row>
    <row r="140">
      <c r="F140">
        <f>IF(OR(D140="",E140=""),"",E140-D140)</f>
      </c>
      <c r="J140">
        <f>IF(D140="","",N(G140)+IF(Settings!$B$3="Y",N(H140),0)+N(I140))</f>
      </c>
      <c r="L140">
        <f>IF(OR(F140="",Settings!$B$2=""),"",IF(F140&gt;=Settings!$B$2,"Y","N"))</f>
      </c>
      <c r="M140">
        <f>IF(J140="","",IF(OR(UPPER(K140)="Y",L140="Y"),0,J140))</f>
      </c>
      <c r="N140">
        <f>IF(D140="","",TEXT(D140,"yyyy-mm"))</f>
      </c>
    </row>
    <row r="141">
      <c r="F141">
        <f>IF(OR(D141="",E141=""),"",E141-D141)</f>
      </c>
      <c r="J141">
        <f>IF(D141="","",N(G141)+IF(Settings!$B$3="Y",N(H141),0)+N(I141))</f>
      </c>
      <c r="L141">
        <f>IF(OR(F141="",Settings!$B$2=""),"",IF(F141&gt;=Settings!$B$2,"Y","N"))</f>
      </c>
      <c r="M141">
        <f>IF(J141="","",IF(OR(UPPER(K141)="Y",L141="Y"),0,J141))</f>
      </c>
      <c r="N141">
        <f>IF(D141="","",TEXT(D141,"yyyy-mm"))</f>
      </c>
    </row>
    <row r="142">
      <c r="F142">
        <f>IF(OR(D142="",E142=""),"",E142-D142)</f>
      </c>
      <c r="J142">
        <f>IF(D142="","",N(G142)+IF(Settings!$B$3="Y",N(H142),0)+N(I142))</f>
      </c>
      <c r="L142">
        <f>IF(OR(F142="",Settings!$B$2=""),"",IF(F142&gt;=Settings!$B$2,"Y","N"))</f>
      </c>
      <c r="M142">
        <f>IF(J142="","",IF(OR(UPPER(K142)="Y",L142="Y"),0,J142))</f>
      </c>
      <c r="N142">
        <f>IF(D142="","",TEXT(D142,"yyyy-mm"))</f>
      </c>
    </row>
    <row r="143">
      <c r="F143">
        <f>IF(OR(D143="",E143=""),"",E143-D143)</f>
      </c>
      <c r="J143">
        <f>IF(D143="","",N(G143)+IF(Settings!$B$3="Y",N(H143),0)+N(I143))</f>
      </c>
      <c r="L143">
        <f>IF(OR(F143="",Settings!$B$2=""),"",IF(F143&gt;=Settings!$B$2,"Y","N"))</f>
      </c>
      <c r="M143">
        <f>IF(J143="","",IF(OR(UPPER(K143)="Y",L143="Y"),0,J143))</f>
      </c>
      <c r="N143">
        <f>IF(D143="","",TEXT(D143,"yyyy-mm"))</f>
      </c>
    </row>
    <row r="144">
      <c r="F144">
        <f>IF(OR(D144="",E144=""),"",E144-D144)</f>
      </c>
      <c r="J144">
        <f>IF(D144="","",N(G144)+IF(Settings!$B$3="Y",N(H144),0)+N(I144))</f>
      </c>
      <c r="L144">
        <f>IF(OR(F144="",Settings!$B$2=""),"",IF(F144&gt;=Settings!$B$2,"Y","N"))</f>
      </c>
      <c r="M144">
        <f>IF(J144="","",IF(OR(UPPER(K144)="Y",L144="Y"),0,J144))</f>
      </c>
      <c r="N144">
        <f>IF(D144="","",TEXT(D144,"yyyy-mm"))</f>
      </c>
    </row>
    <row r="145">
      <c r="F145">
        <f>IF(OR(D145="",E145=""),"",E145-D145)</f>
      </c>
      <c r="J145">
        <f>IF(D145="","",N(G145)+IF(Settings!$B$3="Y",N(H145),0)+N(I145))</f>
      </c>
      <c r="L145">
        <f>IF(OR(F145="",Settings!$B$2=""),"",IF(F145&gt;=Settings!$B$2,"Y","N"))</f>
      </c>
      <c r="M145">
        <f>IF(J145="","",IF(OR(UPPER(K145)="Y",L145="Y"),0,J145))</f>
      </c>
      <c r="N145">
        <f>IF(D145="","",TEXT(D145,"yyyy-mm"))</f>
      </c>
    </row>
    <row r="146">
      <c r="F146">
        <f>IF(OR(D146="",E146=""),"",E146-D146)</f>
      </c>
      <c r="J146">
        <f>IF(D146="","",N(G146)+IF(Settings!$B$3="Y",N(H146),0)+N(I146))</f>
      </c>
      <c r="L146">
        <f>IF(OR(F146="",Settings!$B$2=""),"",IF(F146&gt;=Settings!$B$2,"Y","N"))</f>
      </c>
      <c r="M146">
        <f>IF(J146="","",IF(OR(UPPER(K146)="Y",L146="Y"),0,J146))</f>
      </c>
      <c r="N146">
        <f>IF(D146="","",TEXT(D146,"yyyy-mm"))</f>
      </c>
    </row>
    <row r="147">
      <c r="F147">
        <f>IF(OR(D147="",E147=""),"",E147-D147)</f>
      </c>
      <c r="J147">
        <f>IF(D147="","",N(G147)+IF(Settings!$B$3="Y",N(H147),0)+N(I147))</f>
      </c>
      <c r="L147">
        <f>IF(OR(F147="",Settings!$B$2=""),"",IF(F147&gt;=Settings!$B$2,"Y","N"))</f>
      </c>
      <c r="M147">
        <f>IF(J147="","",IF(OR(UPPER(K147)="Y",L147="Y"),0,J147))</f>
      </c>
      <c r="N147">
        <f>IF(D147="","",TEXT(D147,"yyyy-mm"))</f>
      </c>
    </row>
    <row r="148">
      <c r="F148">
        <f>IF(OR(D148="",E148=""),"",E148-D148)</f>
      </c>
      <c r="J148">
        <f>IF(D148="","",N(G148)+IF(Settings!$B$3="Y",N(H148),0)+N(I148))</f>
      </c>
      <c r="L148">
        <f>IF(OR(F148="",Settings!$B$2=""),"",IF(F148&gt;=Settings!$B$2,"Y","N"))</f>
      </c>
      <c r="M148">
        <f>IF(J148="","",IF(OR(UPPER(K148)="Y",L148="Y"),0,J148))</f>
      </c>
      <c r="N148">
        <f>IF(D148="","",TEXT(D148,"yyyy-mm"))</f>
      </c>
    </row>
    <row r="149">
      <c r="F149">
        <f>IF(OR(D149="",E149=""),"",E149-D149)</f>
      </c>
      <c r="J149">
        <f>IF(D149="","",N(G149)+IF(Settings!$B$3="Y",N(H149),0)+N(I149))</f>
      </c>
      <c r="L149">
        <f>IF(OR(F149="",Settings!$B$2=""),"",IF(F149&gt;=Settings!$B$2,"Y","N"))</f>
      </c>
      <c r="M149">
        <f>IF(J149="","",IF(OR(UPPER(K149)="Y",L149="Y"),0,J149))</f>
      </c>
      <c r="N149">
        <f>IF(D149="","",TEXT(D149,"yyyy-mm"))</f>
      </c>
    </row>
    <row r="150">
      <c r="F150">
        <f>IF(OR(D150="",E150=""),"",E150-D150)</f>
      </c>
      <c r="J150">
        <f>IF(D150="","",N(G150)+IF(Settings!$B$3="Y",N(H150),0)+N(I150))</f>
      </c>
      <c r="L150">
        <f>IF(OR(F150="",Settings!$B$2=""),"",IF(F150&gt;=Settings!$B$2,"Y","N"))</f>
      </c>
      <c r="M150">
        <f>IF(J150="","",IF(OR(UPPER(K150)="Y",L150="Y"),0,J150))</f>
      </c>
      <c r="N150">
        <f>IF(D150="","",TEXT(D150,"yyyy-mm"))</f>
      </c>
    </row>
    <row r="151">
      <c r="F151">
        <f>IF(OR(D151="",E151=""),"",E151-D151)</f>
      </c>
      <c r="J151">
        <f>IF(D151="","",N(G151)+IF(Settings!$B$3="Y",N(H151),0)+N(I151))</f>
      </c>
      <c r="L151">
        <f>IF(OR(F151="",Settings!$B$2=""),"",IF(F151&gt;=Settings!$B$2,"Y","N"))</f>
      </c>
      <c r="M151">
        <f>IF(J151="","",IF(OR(UPPER(K151)="Y",L151="Y"),0,J151))</f>
      </c>
      <c r="N151">
        <f>IF(D151="","",TEXT(D151,"yyyy-mm"))</f>
      </c>
    </row>
    <row r="152">
      <c r="F152">
        <f>IF(OR(D152="",E152=""),"",E152-D152)</f>
      </c>
      <c r="J152">
        <f>IF(D152="","",N(G152)+IF(Settings!$B$3="Y",N(H152),0)+N(I152))</f>
      </c>
      <c r="L152">
        <f>IF(OR(F152="",Settings!$B$2=""),"",IF(F152&gt;=Settings!$B$2,"Y","N"))</f>
      </c>
      <c r="M152">
        <f>IF(J152="","",IF(OR(UPPER(K152)="Y",L152="Y"),0,J152))</f>
      </c>
      <c r="N152">
        <f>IF(D152="","",TEXT(D152,"yyyy-mm"))</f>
      </c>
    </row>
    <row r="153">
      <c r="F153">
        <f>IF(OR(D153="",E153=""),"",E153-D153)</f>
      </c>
      <c r="J153">
        <f>IF(D153="","",N(G153)+IF(Settings!$B$3="Y",N(H153),0)+N(I153))</f>
      </c>
      <c r="L153">
        <f>IF(OR(F153="",Settings!$B$2=""),"",IF(F153&gt;=Settings!$B$2,"Y","N"))</f>
      </c>
      <c r="M153">
        <f>IF(J153="","",IF(OR(UPPER(K153)="Y",L153="Y"),0,J153))</f>
      </c>
      <c r="N153">
        <f>IF(D153="","",TEXT(D153,"yyyy-mm"))</f>
      </c>
    </row>
    <row r="154">
      <c r="F154">
        <f>IF(OR(D154="",E154=""),"",E154-D154)</f>
      </c>
      <c r="J154">
        <f>IF(D154="","",N(G154)+IF(Settings!$B$3="Y",N(H154),0)+N(I154))</f>
      </c>
      <c r="L154">
        <f>IF(OR(F154="",Settings!$B$2=""),"",IF(F154&gt;=Settings!$B$2,"Y","N"))</f>
      </c>
      <c r="M154">
        <f>IF(J154="","",IF(OR(UPPER(K154)="Y",L154="Y"),0,J154))</f>
      </c>
      <c r="N154">
        <f>IF(D154="","",TEXT(D154,"yyyy-mm"))</f>
      </c>
    </row>
    <row r="155">
      <c r="F155">
        <f>IF(OR(D155="",E155=""),"",E155-D155)</f>
      </c>
      <c r="J155">
        <f>IF(D155="","",N(G155)+IF(Settings!$B$3="Y",N(H155),0)+N(I155))</f>
      </c>
      <c r="L155">
        <f>IF(OR(F155="",Settings!$B$2=""),"",IF(F155&gt;=Settings!$B$2,"Y","N"))</f>
      </c>
      <c r="M155">
        <f>IF(J155="","",IF(OR(UPPER(K155)="Y",L155="Y"),0,J155))</f>
      </c>
      <c r="N155">
        <f>IF(D155="","",TEXT(D155,"yyyy-mm"))</f>
      </c>
    </row>
    <row r="156">
      <c r="F156">
        <f>IF(OR(D156="",E156=""),"",E156-D156)</f>
      </c>
      <c r="J156">
        <f>IF(D156="","",N(G156)+IF(Settings!$B$3="Y",N(H156),0)+N(I156))</f>
      </c>
      <c r="L156">
        <f>IF(OR(F156="",Settings!$B$2=""),"",IF(F156&gt;=Settings!$B$2,"Y","N"))</f>
      </c>
      <c r="M156">
        <f>IF(J156="","",IF(OR(UPPER(K156)="Y",L156="Y"),0,J156))</f>
      </c>
      <c r="N156">
        <f>IF(D156="","",TEXT(D156,"yyyy-mm"))</f>
      </c>
    </row>
    <row r="157">
      <c r="F157">
        <f>IF(OR(D157="",E157=""),"",E157-D157)</f>
      </c>
      <c r="J157">
        <f>IF(D157="","",N(G157)+IF(Settings!$B$3="Y",N(H157),0)+N(I157))</f>
      </c>
      <c r="L157">
        <f>IF(OR(F157="",Settings!$B$2=""),"",IF(F157&gt;=Settings!$B$2,"Y","N"))</f>
      </c>
      <c r="M157">
        <f>IF(J157="","",IF(OR(UPPER(K157)="Y",L157="Y"),0,J157))</f>
      </c>
      <c r="N157">
        <f>IF(D157="","",TEXT(D157,"yyyy-mm"))</f>
      </c>
    </row>
    <row r="158">
      <c r="F158">
        <f>IF(OR(D158="",E158=""),"",E158-D158)</f>
      </c>
      <c r="J158">
        <f>IF(D158="","",N(G158)+IF(Settings!$B$3="Y",N(H158),0)+N(I158))</f>
      </c>
      <c r="L158">
        <f>IF(OR(F158="",Settings!$B$2=""),"",IF(F158&gt;=Settings!$B$2,"Y","N"))</f>
      </c>
      <c r="M158">
        <f>IF(J158="","",IF(OR(UPPER(K158)="Y",L158="Y"),0,J158))</f>
      </c>
      <c r="N158">
        <f>IF(D158="","",TEXT(D158,"yyyy-mm"))</f>
      </c>
    </row>
    <row r="159">
      <c r="F159">
        <f>IF(OR(D159="",E159=""),"",E159-D159)</f>
      </c>
      <c r="J159">
        <f>IF(D159="","",N(G159)+IF(Settings!$B$3="Y",N(H159),0)+N(I159))</f>
      </c>
      <c r="L159">
        <f>IF(OR(F159="",Settings!$B$2=""),"",IF(F159&gt;=Settings!$B$2,"Y","N"))</f>
      </c>
      <c r="M159">
        <f>IF(J159="","",IF(OR(UPPER(K159)="Y",L159="Y"),0,J159))</f>
      </c>
      <c r="N159">
        <f>IF(D159="","",TEXT(D159,"yyyy-mm"))</f>
      </c>
    </row>
    <row r="160">
      <c r="F160">
        <f>IF(OR(D160="",E160=""),"",E160-D160)</f>
      </c>
      <c r="J160">
        <f>IF(D160="","",N(G160)+IF(Settings!$B$3="Y",N(H160),0)+N(I160))</f>
      </c>
      <c r="L160">
        <f>IF(OR(F160="",Settings!$B$2=""),"",IF(F160&gt;=Settings!$B$2,"Y","N"))</f>
      </c>
      <c r="M160">
        <f>IF(J160="","",IF(OR(UPPER(K160)="Y",L160="Y"),0,J160))</f>
      </c>
      <c r="N160">
        <f>IF(D160="","",TEXT(D160,"yyyy-mm"))</f>
      </c>
    </row>
    <row r="161">
      <c r="F161">
        <f>IF(OR(D161="",E161=""),"",E161-D161)</f>
      </c>
      <c r="J161">
        <f>IF(D161="","",N(G161)+IF(Settings!$B$3="Y",N(H161),0)+N(I161))</f>
      </c>
      <c r="L161">
        <f>IF(OR(F161="",Settings!$B$2=""),"",IF(F161&gt;=Settings!$B$2,"Y","N"))</f>
      </c>
      <c r="M161">
        <f>IF(J161="","",IF(OR(UPPER(K161)="Y",L161="Y"),0,J161))</f>
      </c>
      <c r="N161">
        <f>IF(D161="","",TEXT(D161,"yyyy-mm"))</f>
      </c>
    </row>
    <row r="162">
      <c r="F162">
        <f>IF(OR(D162="",E162=""),"",E162-D162)</f>
      </c>
      <c r="J162">
        <f>IF(D162="","",N(G162)+IF(Settings!$B$3="Y",N(H162),0)+N(I162))</f>
      </c>
      <c r="L162">
        <f>IF(OR(F162="",Settings!$B$2=""),"",IF(F162&gt;=Settings!$B$2,"Y","N"))</f>
      </c>
      <c r="M162">
        <f>IF(J162="","",IF(OR(UPPER(K162)="Y",L162="Y"),0,J162))</f>
      </c>
      <c r="N162">
        <f>IF(D162="","",TEXT(D162,"yyyy-mm"))</f>
      </c>
    </row>
    <row r="163">
      <c r="F163">
        <f>IF(OR(D163="",E163=""),"",E163-D163)</f>
      </c>
      <c r="J163">
        <f>IF(D163="","",N(G163)+IF(Settings!$B$3="Y",N(H163),0)+N(I163))</f>
      </c>
      <c r="L163">
        <f>IF(OR(F163="",Settings!$B$2=""),"",IF(F163&gt;=Settings!$B$2,"Y","N"))</f>
      </c>
      <c r="M163">
        <f>IF(J163="","",IF(OR(UPPER(K163)="Y",L163="Y"),0,J163))</f>
      </c>
      <c r="N163">
        <f>IF(D163="","",TEXT(D163,"yyyy-mm"))</f>
      </c>
    </row>
    <row r="164">
      <c r="F164">
        <f>IF(OR(D164="",E164=""),"",E164-D164)</f>
      </c>
      <c r="J164">
        <f>IF(D164="","",N(G164)+IF(Settings!$B$3="Y",N(H164),0)+N(I164))</f>
      </c>
      <c r="L164">
        <f>IF(OR(F164="",Settings!$B$2=""),"",IF(F164&gt;=Settings!$B$2,"Y","N"))</f>
      </c>
      <c r="M164">
        <f>IF(J164="","",IF(OR(UPPER(K164)="Y",L164="Y"),0,J164))</f>
      </c>
      <c r="N164">
        <f>IF(D164="","",TEXT(D164,"yyyy-mm"))</f>
      </c>
    </row>
    <row r="165">
      <c r="F165">
        <f>IF(OR(D165="",E165=""),"",E165-D165)</f>
      </c>
      <c r="J165">
        <f>IF(D165="","",N(G165)+IF(Settings!$B$3="Y",N(H165),0)+N(I165))</f>
      </c>
      <c r="L165">
        <f>IF(OR(F165="",Settings!$B$2=""),"",IF(F165&gt;=Settings!$B$2,"Y","N"))</f>
      </c>
      <c r="M165">
        <f>IF(J165="","",IF(OR(UPPER(K165)="Y",L165="Y"),0,J165))</f>
      </c>
      <c r="N165">
        <f>IF(D165="","",TEXT(D165,"yyyy-mm"))</f>
      </c>
    </row>
    <row r="166">
      <c r="F166">
        <f>IF(OR(D166="",E166=""),"",E166-D166)</f>
      </c>
      <c r="J166">
        <f>IF(D166="","",N(G166)+IF(Settings!$B$3="Y",N(H166),0)+N(I166))</f>
      </c>
      <c r="L166">
        <f>IF(OR(F166="",Settings!$B$2=""),"",IF(F166&gt;=Settings!$B$2,"Y","N"))</f>
      </c>
      <c r="M166">
        <f>IF(J166="","",IF(OR(UPPER(K166)="Y",L166="Y"),0,J166))</f>
      </c>
      <c r="N166">
        <f>IF(D166="","",TEXT(D166,"yyyy-mm"))</f>
      </c>
    </row>
    <row r="167">
      <c r="F167">
        <f>IF(OR(D167="",E167=""),"",E167-D167)</f>
      </c>
      <c r="J167">
        <f>IF(D167="","",N(G167)+IF(Settings!$B$3="Y",N(H167),0)+N(I167))</f>
      </c>
      <c r="L167">
        <f>IF(OR(F167="",Settings!$B$2=""),"",IF(F167&gt;=Settings!$B$2,"Y","N"))</f>
      </c>
      <c r="M167">
        <f>IF(J167="","",IF(OR(UPPER(K167)="Y",L167="Y"),0,J167))</f>
      </c>
      <c r="N167">
        <f>IF(D167="","",TEXT(D167,"yyyy-mm"))</f>
      </c>
    </row>
    <row r="168">
      <c r="F168">
        <f>IF(OR(D168="",E168=""),"",E168-D168)</f>
      </c>
      <c r="J168">
        <f>IF(D168="","",N(G168)+IF(Settings!$B$3="Y",N(H168),0)+N(I168))</f>
      </c>
      <c r="L168">
        <f>IF(OR(F168="",Settings!$B$2=""),"",IF(F168&gt;=Settings!$B$2,"Y","N"))</f>
      </c>
      <c r="M168">
        <f>IF(J168="","",IF(OR(UPPER(K168)="Y",L168="Y"),0,J168))</f>
      </c>
      <c r="N168">
        <f>IF(D168="","",TEXT(D168,"yyyy-mm"))</f>
      </c>
    </row>
    <row r="169">
      <c r="F169">
        <f>IF(OR(D169="",E169=""),"",E169-D169)</f>
      </c>
      <c r="J169">
        <f>IF(D169="","",N(G169)+IF(Settings!$B$3="Y",N(H169),0)+N(I169))</f>
      </c>
      <c r="L169">
        <f>IF(OR(F169="",Settings!$B$2=""),"",IF(F169&gt;=Settings!$B$2,"Y","N"))</f>
      </c>
      <c r="M169">
        <f>IF(J169="","",IF(OR(UPPER(K169)="Y",L169="Y"),0,J169))</f>
      </c>
      <c r="N169">
        <f>IF(D169="","",TEXT(D169,"yyyy-mm"))</f>
      </c>
    </row>
    <row r="170">
      <c r="F170">
        <f>IF(OR(D170="",E170=""),"",E170-D170)</f>
      </c>
      <c r="J170">
        <f>IF(D170="","",N(G170)+IF(Settings!$B$3="Y",N(H170),0)+N(I170))</f>
      </c>
      <c r="L170">
        <f>IF(OR(F170="",Settings!$B$2=""),"",IF(F170&gt;=Settings!$B$2,"Y","N"))</f>
      </c>
      <c r="M170">
        <f>IF(J170="","",IF(OR(UPPER(K170)="Y",L170="Y"),0,J170))</f>
      </c>
      <c r="N170">
        <f>IF(D170="","",TEXT(D170,"yyyy-mm"))</f>
      </c>
    </row>
    <row r="171">
      <c r="F171">
        <f>IF(OR(D171="",E171=""),"",E171-D171)</f>
      </c>
      <c r="J171">
        <f>IF(D171="","",N(G171)+IF(Settings!$B$3="Y",N(H171),0)+N(I171))</f>
      </c>
      <c r="L171">
        <f>IF(OR(F171="",Settings!$B$2=""),"",IF(F171&gt;=Settings!$B$2,"Y","N"))</f>
      </c>
      <c r="M171">
        <f>IF(J171="","",IF(OR(UPPER(K171)="Y",L171="Y"),0,J171))</f>
      </c>
      <c r="N171">
        <f>IF(D171="","",TEXT(D171,"yyyy-mm"))</f>
      </c>
    </row>
    <row r="172">
      <c r="F172">
        <f>IF(OR(D172="",E172=""),"",E172-D172)</f>
      </c>
      <c r="J172">
        <f>IF(D172="","",N(G172)+IF(Settings!$B$3="Y",N(H172),0)+N(I172))</f>
      </c>
      <c r="L172">
        <f>IF(OR(F172="",Settings!$B$2=""),"",IF(F172&gt;=Settings!$B$2,"Y","N"))</f>
      </c>
      <c r="M172">
        <f>IF(J172="","",IF(OR(UPPER(K172)="Y",L172="Y"),0,J172))</f>
      </c>
      <c r="N172">
        <f>IF(D172="","",TEXT(D172,"yyyy-mm"))</f>
      </c>
    </row>
    <row r="173">
      <c r="F173">
        <f>IF(OR(D173="",E173=""),"",E173-D173)</f>
      </c>
      <c r="J173">
        <f>IF(D173="","",N(G173)+IF(Settings!$B$3="Y",N(H173),0)+N(I173))</f>
      </c>
      <c r="L173">
        <f>IF(OR(F173="",Settings!$B$2=""),"",IF(F173&gt;=Settings!$B$2,"Y","N"))</f>
      </c>
      <c r="M173">
        <f>IF(J173="","",IF(OR(UPPER(K173)="Y",L173="Y"),0,J173))</f>
      </c>
      <c r="N173">
        <f>IF(D173="","",TEXT(D173,"yyyy-mm"))</f>
      </c>
    </row>
    <row r="174">
      <c r="F174">
        <f>IF(OR(D174="",E174=""),"",E174-D174)</f>
      </c>
      <c r="J174">
        <f>IF(D174="","",N(G174)+IF(Settings!$B$3="Y",N(H174),0)+N(I174))</f>
      </c>
      <c r="L174">
        <f>IF(OR(F174="",Settings!$B$2=""),"",IF(F174&gt;=Settings!$B$2,"Y","N"))</f>
      </c>
      <c r="M174">
        <f>IF(J174="","",IF(OR(UPPER(K174)="Y",L174="Y"),0,J174))</f>
      </c>
      <c r="N174">
        <f>IF(D174="","",TEXT(D174,"yyyy-mm"))</f>
      </c>
    </row>
    <row r="175">
      <c r="F175">
        <f>IF(OR(D175="",E175=""),"",E175-D175)</f>
      </c>
      <c r="J175">
        <f>IF(D175="","",N(G175)+IF(Settings!$B$3="Y",N(H175),0)+N(I175))</f>
      </c>
      <c r="L175">
        <f>IF(OR(F175="",Settings!$B$2=""),"",IF(F175&gt;=Settings!$B$2,"Y","N"))</f>
      </c>
      <c r="M175">
        <f>IF(J175="","",IF(OR(UPPER(K175)="Y",L175="Y"),0,J175))</f>
      </c>
      <c r="N175">
        <f>IF(D175="","",TEXT(D175,"yyyy-mm"))</f>
      </c>
    </row>
    <row r="176">
      <c r="F176">
        <f>IF(OR(D176="",E176=""),"",E176-D176)</f>
      </c>
      <c r="J176">
        <f>IF(D176="","",N(G176)+IF(Settings!$B$3="Y",N(H176),0)+N(I176))</f>
      </c>
      <c r="L176">
        <f>IF(OR(F176="",Settings!$B$2=""),"",IF(F176&gt;=Settings!$B$2,"Y","N"))</f>
      </c>
      <c r="M176">
        <f>IF(J176="","",IF(OR(UPPER(K176)="Y",L176="Y"),0,J176))</f>
      </c>
      <c r="N176">
        <f>IF(D176="","",TEXT(D176,"yyyy-mm"))</f>
      </c>
    </row>
    <row r="177">
      <c r="F177">
        <f>IF(OR(D177="",E177=""),"",E177-D177)</f>
      </c>
      <c r="J177">
        <f>IF(D177="","",N(G177)+IF(Settings!$B$3="Y",N(H177),0)+N(I177))</f>
      </c>
      <c r="L177">
        <f>IF(OR(F177="",Settings!$B$2=""),"",IF(F177&gt;=Settings!$B$2,"Y","N"))</f>
      </c>
      <c r="M177">
        <f>IF(J177="","",IF(OR(UPPER(K177)="Y",L177="Y"),0,J177))</f>
      </c>
      <c r="N177">
        <f>IF(D177="","",TEXT(D177,"yyyy-mm"))</f>
      </c>
    </row>
    <row r="178">
      <c r="F178">
        <f>IF(OR(D178="",E178=""),"",E178-D178)</f>
      </c>
      <c r="J178">
        <f>IF(D178="","",N(G178)+IF(Settings!$B$3="Y",N(H178),0)+N(I178))</f>
      </c>
      <c r="L178">
        <f>IF(OR(F178="",Settings!$B$2=""),"",IF(F178&gt;=Settings!$B$2,"Y","N"))</f>
      </c>
      <c r="M178">
        <f>IF(J178="","",IF(OR(UPPER(K178)="Y",L178="Y"),0,J178))</f>
      </c>
      <c r="N178">
        <f>IF(D178="","",TEXT(D178,"yyyy-mm"))</f>
      </c>
    </row>
    <row r="179">
      <c r="F179">
        <f>IF(OR(D179="",E179=""),"",E179-D179)</f>
      </c>
      <c r="J179">
        <f>IF(D179="","",N(G179)+IF(Settings!$B$3="Y",N(H179),0)+N(I179))</f>
      </c>
      <c r="L179">
        <f>IF(OR(F179="",Settings!$B$2=""),"",IF(F179&gt;=Settings!$B$2,"Y","N"))</f>
      </c>
      <c r="M179">
        <f>IF(J179="","",IF(OR(UPPER(K179)="Y",L179="Y"),0,J179))</f>
      </c>
      <c r="N179">
        <f>IF(D179="","",TEXT(D179,"yyyy-mm"))</f>
      </c>
    </row>
    <row r="180">
      <c r="F180">
        <f>IF(OR(D180="",E180=""),"",E180-D180)</f>
      </c>
      <c r="J180">
        <f>IF(D180="","",N(G180)+IF(Settings!$B$3="Y",N(H180),0)+N(I180))</f>
      </c>
      <c r="L180">
        <f>IF(OR(F180="",Settings!$B$2=""),"",IF(F180&gt;=Settings!$B$2,"Y","N"))</f>
      </c>
      <c r="M180">
        <f>IF(J180="","",IF(OR(UPPER(K180)="Y",L180="Y"),0,J180))</f>
      </c>
      <c r="N180">
        <f>IF(D180="","",TEXT(D180,"yyyy-mm"))</f>
      </c>
    </row>
    <row r="181">
      <c r="F181">
        <f>IF(OR(D181="",E181=""),"",E181-D181)</f>
      </c>
      <c r="J181">
        <f>IF(D181="","",N(G181)+IF(Settings!$B$3="Y",N(H181),0)+N(I181))</f>
      </c>
      <c r="L181">
        <f>IF(OR(F181="",Settings!$B$2=""),"",IF(F181&gt;=Settings!$B$2,"Y","N"))</f>
      </c>
      <c r="M181">
        <f>IF(J181="","",IF(OR(UPPER(K181)="Y",L181="Y"),0,J181))</f>
      </c>
      <c r="N181">
        <f>IF(D181="","",TEXT(D181,"yyyy-mm"))</f>
      </c>
    </row>
    <row r="182">
      <c r="F182">
        <f>IF(OR(D182="",E182=""),"",E182-D182)</f>
      </c>
      <c r="J182">
        <f>IF(D182="","",N(G182)+IF(Settings!$B$3="Y",N(H182),0)+N(I182))</f>
      </c>
      <c r="L182">
        <f>IF(OR(F182="",Settings!$B$2=""),"",IF(F182&gt;=Settings!$B$2,"Y","N"))</f>
      </c>
      <c r="M182">
        <f>IF(J182="","",IF(OR(UPPER(K182)="Y",L182="Y"),0,J182))</f>
      </c>
      <c r="N182">
        <f>IF(D182="","",TEXT(D182,"yyyy-mm"))</f>
      </c>
    </row>
    <row r="183">
      <c r="F183">
        <f>IF(OR(D183="",E183=""),"",E183-D183)</f>
      </c>
      <c r="J183">
        <f>IF(D183="","",N(G183)+IF(Settings!$B$3="Y",N(H183),0)+N(I183))</f>
      </c>
      <c r="L183">
        <f>IF(OR(F183="",Settings!$B$2=""),"",IF(F183&gt;=Settings!$B$2,"Y","N"))</f>
      </c>
      <c r="M183">
        <f>IF(J183="","",IF(OR(UPPER(K183)="Y",L183="Y"),0,J183))</f>
      </c>
      <c r="N183">
        <f>IF(D183="","",TEXT(D183,"yyyy-mm"))</f>
      </c>
    </row>
    <row r="184">
      <c r="F184">
        <f>IF(OR(D184="",E184=""),"",E184-D184)</f>
      </c>
      <c r="J184">
        <f>IF(D184="","",N(G184)+IF(Settings!$B$3="Y",N(H184),0)+N(I184))</f>
      </c>
      <c r="L184">
        <f>IF(OR(F184="",Settings!$B$2=""),"",IF(F184&gt;=Settings!$B$2,"Y","N"))</f>
      </c>
      <c r="M184">
        <f>IF(J184="","",IF(OR(UPPER(K184)="Y",L184="Y"),0,J184))</f>
      </c>
      <c r="N184">
        <f>IF(D184="","",TEXT(D184,"yyyy-mm"))</f>
      </c>
    </row>
    <row r="185">
      <c r="F185">
        <f>IF(OR(D185="",E185=""),"",E185-D185)</f>
      </c>
      <c r="J185">
        <f>IF(D185="","",N(G185)+IF(Settings!$B$3="Y",N(H185),0)+N(I185))</f>
      </c>
      <c r="L185">
        <f>IF(OR(F185="",Settings!$B$2=""),"",IF(F185&gt;=Settings!$B$2,"Y","N"))</f>
      </c>
      <c r="M185">
        <f>IF(J185="","",IF(OR(UPPER(K185)="Y",L185="Y"),0,J185))</f>
      </c>
      <c r="N185">
        <f>IF(D185="","",TEXT(D185,"yyyy-mm"))</f>
      </c>
    </row>
    <row r="186">
      <c r="F186">
        <f>IF(OR(D186="",E186=""),"",E186-D186)</f>
      </c>
      <c r="J186">
        <f>IF(D186="","",N(G186)+IF(Settings!$B$3="Y",N(H186),0)+N(I186))</f>
      </c>
      <c r="L186">
        <f>IF(OR(F186="",Settings!$B$2=""),"",IF(F186&gt;=Settings!$B$2,"Y","N"))</f>
      </c>
      <c r="M186">
        <f>IF(J186="","",IF(OR(UPPER(K186)="Y",L186="Y"),0,J186))</f>
      </c>
      <c r="N186">
        <f>IF(D186="","",TEXT(D186,"yyyy-mm"))</f>
      </c>
    </row>
    <row r="187">
      <c r="F187">
        <f>IF(OR(D187="",E187=""),"",E187-D187)</f>
      </c>
      <c r="J187">
        <f>IF(D187="","",N(G187)+IF(Settings!$B$3="Y",N(H187),0)+N(I187))</f>
      </c>
      <c r="L187">
        <f>IF(OR(F187="",Settings!$B$2=""),"",IF(F187&gt;=Settings!$B$2,"Y","N"))</f>
      </c>
      <c r="M187">
        <f>IF(J187="","",IF(OR(UPPER(K187)="Y",L187="Y"),0,J187))</f>
      </c>
      <c r="N187">
        <f>IF(D187="","",TEXT(D187,"yyyy-mm"))</f>
      </c>
    </row>
    <row r="188">
      <c r="F188">
        <f>IF(OR(D188="",E188=""),"",E188-D188)</f>
      </c>
      <c r="J188">
        <f>IF(D188="","",N(G188)+IF(Settings!$B$3="Y",N(H188),0)+N(I188))</f>
      </c>
      <c r="L188">
        <f>IF(OR(F188="",Settings!$B$2=""),"",IF(F188&gt;=Settings!$B$2,"Y","N"))</f>
      </c>
      <c r="M188">
        <f>IF(J188="","",IF(OR(UPPER(K188)="Y",L188="Y"),0,J188))</f>
      </c>
      <c r="N188">
        <f>IF(D188="","",TEXT(D188,"yyyy-mm"))</f>
      </c>
    </row>
    <row r="189">
      <c r="F189">
        <f>IF(OR(D189="",E189=""),"",E189-D189)</f>
      </c>
      <c r="J189">
        <f>IF(D189="","",N(G189)+IF(Settings!$B$3="Y",N(H189),0)+N(I189))</f>
      </c>
      <c r="L189">
        <f>IF(OR(F189="",Settings!$B$2=""),"",IF(F189&gt;=Settings!$B$2,"Y","N"))</f>
      </c>
      <c r="M189">
        <f>IF(J189="","",IF(OR(UPPER(K189)="Y",L189="Y"),0,J189))</f>
      </c>
      <c r="N189">
        <f>IF(D189="","",TEXT(D189,"yyyy-mm"))</f>
      </c>
    </row>
    <row r="190">
      <c r="F190">
        <f>IF(OR(D190="",E190=""),"",E190-D190)</f>
      </c>
      <c r="J190">
        <f>IF(D190="","",N(G190)+IF(Settings!$B$3="Y",N(H190),0)+N(I190))</f>
      </c>
      <c r="L190">
        <f>IF(OR(F190="",Settings!$B$2=""),"",IF(F190&gt;=Settings!$B$2,"Y","N"))</f>
      </c>
      <c r="M190">
        <f>IF(J190="","",IF(OR(UPPER(K190)="Y",L190="Y"),0,J190))</f>
      </c>
      <c r="N190">
        <f>IF(D190="","",TEXT(D190,"yyyy-mm"))</f>
      </c>
    </row>
    <row r="191">
      <c r="F191">
        <f>IF(OR(D191="",E191=""),"",E191-D191)</f>
      </c>
      <c r="J191">
        <f>IF(D191="","",N(G191)+IF(Settings!$B$3="Y",N(H191),0)+N(I191))</f>
      </c>
      <c r="L191">
        <f>IF(OR(F191="",Settings!$B$2=""),"",IF(F191&gt;=Settings!$B$2,"Y","N"))</f>
      </c>
      <c r="M191">
        <f>IF(J191="","",IF(OR(UPPER(K191)="Y",L191="Y"),0,J191))</f>
      </c>
      <c r="N191">
        <f>IF(D191="","",TEXT(D191,"yyyy-mm"))</f>
      </c>
    </row>
    <row r="192">
      <c r="F192">
        <f>IF(OR(D192="",E192=""),"",E192-D192)</f>
      </c>
      <c r="J192">
        <f>IF(D192="","",N(G192)+IF(Settings!$B$3="Y",N(H192),0)+N(I192))</f>
      </c>
      <c r="L192">
        <f>IF(OR(F192="",Settings!$B$2=""),"",IF(F192&gt;=Settings!$B$2,"Y","N"))</f>
      </c>
      <c r="M192">
        <f>IF(J192="","",IF(OR(UPPER(K192)="Y",L192="Y"),0,J192))</f>
      </c>
      <c r="N192">
        <f>IF(D192="","",TEXT(D192,"yyyy-mm"))</f>
      </c>
    </row>
    <row r="193">
      <c r="F193">
        <f>IF(OR(D193="",E193=""),"",E193-D193)</f>
      </c>
      <c r="J193">
        <f>IF(D193="","",N(G193)+IF(Settings!$B$3="Y",N(H193),0)+N(I193))</f>
      </c>
      <c r="L193">
        <f>IF(OR(F193="",Settings!$B$2=""),"",IF(F193&gt;=Settings!$B$2,"Y","N"))</f>
      </c>
      <c r="M193">
        <f>IF(J193="","",IF(OR(UPPER(K193)="Y",L193="Y"),0,J193))</f>
      </c>
      <c r="N193">
        <f>IF(D193="","",TEXT(D193,"yyyy-mm"))</f>
      </c>
    </row>
    <row r="194">
      <c r="F194">
        <f>IF(OR(D194="",E194=""),"",E194-D194)</f>
      </c>
      <c r="J194">
        <f>IF(D194="","",N(G194)+IF(Settings!$B$3="Y",N(H194),0)+N(I194))</f>
      </c>
      <c r="L194">
        <f>IF(OR(F194="",Settings!$B$2=""),"",IF(F194&gt;=Settings!$B$2,"Y","N"))</f>
      </c>
      <c r="M194">
        <f>IF(J194="","",IF(OR(UPPER(K194)="Y",L194="Y"),0,J194))</f>
      </c>
      <c r="N194">
        <f>IF(D194="","",TEXT(D194,"yyyy-mm"))</f>
      </c>
    </row>
    <row r="195">
      <c r="F195">
        <f>IF(OR(D195="",E195=""),"",E195-D195)</f>
      </c>
      <c r="J195">
        <f>IF(D195="","",N(G195)+IF(Settings!$B$3="Y",N(H195),0)+N(I195))</f>
      </c>
      <c r="L195">
        <f>IF(OR(F195="",Settings!$B$2=""),"",IF(F195&gt;=Settings!$B$2,"Y","N"))</f>
      </c>
      <c r="M195">
        <f>IF(J195="","",IF(OR(UPPER(K195)="Y",L195="Y"),0,J195))</f>
      </c>
      <c r="N195">
        <f>IF(D195="","",TEXT(D195,"yyyy-mm"))</f>
      </c>
    </row>
    <row r="196">
      <c r="F196">
        <f>IF(OR(D196="",E196=""),"",E196-D196)</f>
      </c>
      <c r="J196">
        <f>IF(D196="","",N(G196)+IF(Settings!$B$3="Y",N(H196),0)+N(I196))</f>
      </c>
      <c r="L196">
        <f>IF(OR(F196="",Settings!$B$2=""),"",IF(F196&gt;=Settings!$B$2,"Y","N"))</f>
      </c>
      <c r="M196">
        <f>IF(J196="","",IF(OR(UPPER(K196)="Y",L196="Y"),0,J196))</f>
      </c>
      <c r="N196">
        <f>IF(D196="","",TEXT(D196,"yyyy-mm"))</f>
      </c>
    </row>
    <row r="197">
      <c r="F197">
        <f>IF(OR(D197="",E197=""),"",E197-D197)</f>
      </c>
      <c r="J197">
        <f>IF(D197="","",N(G197)+IF(Settings!$B$3="Y",N(H197),0)+N(I197))</f>
      </c>
      <c r="L197">
        <f>IF(OR(F197="",Settings!$B$2=""),"",IF(F197&gt;=Settings!$B$2,"Y","N"))</f>
      </c>
      <c r="M197">
        <f>IF(J197="","",IF(OR(UPPER(K197)="Y",L197="Y"),0,J197))</f>
      </c>
      <c r="N197">
        <f>IF(D197="","",TEXT(D197,"yyyy-mm"))</f>
      </c>
    </row>
    <row r="198">
      <c r="F198">
        <f>IF(OR(D198="",E198=""),"",E198-D198)</f>
      </c>
      <c r="J198">
        <f>IF(D198="","",N(G198)+IF(Settings!$B$3="Y",N(H198),0)+N(I198))</f>
      </c>
      <c r="L198">
        <f>IF(OR(F198="",Settings!$B$2=""),"",IF(F198&gt;=Settings!$B$2,"Y","N"))</f>
      </c>
      <c r="M198">
        <f>IF(J198="","",IF(OR(UPPER(K198)="Y",L198="Y"),0,J198))</f>
      </c>
      <c r="N198">
        <f>IF(D198="","",TEXT(D198,"yyyy-mm"))</f>
      </c>
    </row>
    <row r="199">
      <c r="F199">
        <f>IF(OR(D199="",E199=""),"",E199-D199)</f>
      </c>
      <c r="J199">
        <f>IF(D199="","",N(G199)+IF(Settings!$B$3="Y",N(H199),0)+N(I199))</f>
      </c>
      <c r="L199">
        <f>IF(OR(F199="",Settings!$B$2=""),"",IF(F199&gt;=Settings!$B$2,"Y","N"))</f>
      </c>
      <c r="M199">
        <f>IF(J199="","",IF(OR(UPPER(K199)="Y",L199="Y"),0,J199))</f>
      </c>
      <c r="N199">
        <f>IF(D199="","",TEXT(D199,"yyyy-mm"))</f>
      </c>
    </row>
    <row r="200">
      <c r="F200">
        <f>IF(OR(D200="",E200=""),"",E200-D200)</f>
      </c>
      <c r="J200">
        <f>IF(D200="","",N(G200)+IF(Settings!$B$3="Y",N(H200),0)+N(I200))</f>
      </c>
      <c r="L200">
        <f>IF(OR(F200="",Settings!$B$2=""),"",IF(F200&gt;=Settings!$B$2,"Y","N"))</f>
      </c>
      <c r="M200">
        <f>IF(J200="","",IF(OR(UPPER(K200)="Y",L200="Y"),0,J200))</f>
      </c>
      <c r="N200">
        <f>IF(D200="","",TEXT(D200,"yyyy-mm"))</f>
      </c>
    </row>
    <row r="201">
      <c r="F201">
        <f>IF(OR(D201="",E201=""),"",E201-D201)</f>
      </c>
      <c r="J201">
        <f>IF(D201="","",N(G201)+IF(Settings!$B$3="Y",N(H201),0)+N(I201))</f>
      </c>
      <c r="L201">
        <f>IF(OR(F201="",Settings!$B$2=""),"",IF(F201&gt;=Settings!$B$2,"Y","N"))</f>
      </c>
      <c r="M201">
        <f>IF(J201="","",IF(OR(UPPER(K201)="Y",L201="Y"),0,J201))</f>
      </c>
      <c r="N201">
        <f>IF(D201="","",TEXT(D201,"yyyy-mm"))</f>
      </c>
    </row>
    <row r="202">
      <c r="F202">
        <f>IF(OR(D202="",E202=""),"",E202-D202)</f>
      </c>
      <c r="J202">
        <f>IF(D202="","",N(G202)+IF(Settings!$B$3="Y",N(H202),0)+N(I202))</f>
      </c>
      <c r="L202">
        <f>IF(OR(F202="",Settings!$B$2=""),"",IF(F202&gt;=Settings!$B$2,"Y","N"))</f>
      </c>
      <c r="M202">
        <f>IF(J202="","",IF(OR(UPPER(K202)="Y",L202="Y"),0,J202))</f>
      </c>
      <c r="N202">
        <f>IF(D202="","",TEXT(D202,"yyyy-mm"))</f>
      </c>
    </row>
    <row r="203">
      <c r="F203">
        <f>IF(OR(D203="",E203=""),"",E203-D203)</f>
      </c>
      <c r="J203">
        <f>IF(D203="","",N(G203)+IF(Settings!$B$3="Y",N(H203),0)+N(I203))</f>
      </c>
      <c r="L203">
        <f>IF(OR(F203="",Settings!$B$2=""),"",IF(F203&gt;=Settings!$B$2,"Y","N"))</f>
      </c>
      <c r="M203">
        <f>IF(J203="","",IF(OR(UPPER(K203)="Y",L203="Y"),0,J203))</f>
      </c>
      <c r="N203">
        <f>IF(D203="","",TEXT(D203,"yyyy-mm"))</f>
      </c>
    </row>
    <row r="204">
      <c r="F204">
        <f>IF(OR(D204="",E204=""),"",E204-D204)</f>
      </c>
      <c r="J204">
        <f>IF(D204="","",N(G204)+IF(Settings!$B$3="Y",N(H204),0)+N(I204))</f>
      </c>
      <c r="L204">
        <f>IF(OR(F204="",Settings!$B$2=""),"",IF(F204&gt;=Settings!$B$2,"Y","N"))</f>
      </c>
      <c r="M204">
        <f>IF(J204="","",IF(OR(UPPER(K204)="Y",L204="Y"),0,J204))</f>
      </c>
      <c r="N204">
        <f>IF(D204="","",TEXT(D204,"yyyy-mm"))</f>
      </c>
    </row>
    <row r="205">
      <c r="F205">
        <f>IF(OR(D205="",E205=""),"",E205-D205)</f>
      </c>
      <c r="J205">
        <f>IF(D205="","",N(G205)+IF(Settings!$B$3="Y",N(H205),0)+N(I205))</f>
      </c>
      <c r="L205">
        <f>IF(OR(F205="",Settings!$B$2=""),"",IF(F205&gt;=Settings!$B$2,"Y","N"))</f>
      </c>
      <c r="M205">
        <f>IF(J205="","",IF(OR(UPPER(K205)="Y",L205="Y"),0,J205))</f>
      </c>
      <c r="N205">
        <f>IF(D205="","",TEXT(D205,"yyyy-mm"))</f>
      </c>
    </row>
    <row r="206">
      <c r="F206">
        <f>IF(OR(D206="",E206=""),"",E206-D206)</f>
      </c>
      <c r="J206">
        <f>IF(D206="","",N(G206)+IF(Settings!$B$3="Y",N(H206),0)+N(I206))</f>
      </c>
      <c r="L206">
        <f>IF(OR(F206="",Settings!$B$2=""),"",IF(F206&gt;=Settings!$B$2,"Y","N"))</f>
      </c>
      <c r="M206">
        <f>IF(J206="","",IF(OR(UPPER(K206)="Y",L206="Y"),0,J206))</f>
      </c>
      <c r="N206">
        <f>IF(D206="","",TEXT(D206,"yyyy-mm"))</f>
      </c>
    </row>
    <row r="207">
      <c r="F207">
        <f>IF(OR(D207="",E207=""),"",E207-D207)</f>
      </c>
      <c r="J207">
        <f>IF(D207="","",N(G207)+IF(Settings!$B$3="Y",N(H207),0)+N(I207))</f>
      </c>
      <c r="L207">
        <f>IF(OR(F207="",Settings!$B$2=""),"",IF(F207&gt;=Settings!$B$2,"Y","N"))</f>
      </c>
      <c r="M207">
        <f>IF(J207="","",IF(OR(UPPER(K207)="Y",L207="Y"),0,J207))</f>
      </c>
      <c r="N207">
        <f>IF(D207="","",TEXT(D207,"yyyy-mm"))</f>
      </c>
    </row>
    <row r="208">
      <c r="F208">
        <f>IF(OR(D208="",E208=""),"",E208-D208)</f>
      </c>
      <c r="J208">
        <f>IF(D208="","",N(G208)+IF(Settings!$B$3="Y",N(H208),0)+N(I208))</f>
      </c>
      <c r="L208">
        <f>IF(OR(F208="",Settings!$B$2=""),"",IF(F208&gt;=Settings!$B$2,"Y","N"))</f>
      </c>
      <c r="M208">
        <f>IF(J208="","",IF(OR(UPPER(K208)="Y",L208="Y"),0,J208))</f>
      </c>
      <c r="N208">
        <f>IF(D208="","",TEXT(D208,"yyyy-mm"))</f>
      </c>
    </row>
    <row r="209">
      <c r="F209">
        <f>IF(OR(D209="",E209=""),"",E209-D209)</f>
      </c>
      <c r="J209">
        <f>IF(D209="","",N(G209)+IF(Settings!$B$3="Y",N(H209),0)+N(I209))</f>
      </c>
      <c r="L209">
        <f>IF(OR(F209="",Settings!$B$2=""),"",IF(F209&gt;=Settings!$B$2,"Y","N"))</f>
      </c>
      <c r="M209">
        <f>IF(J209="","",IF(OR(UPPER(K209)="Y",L209="Y"),0,J209))</f>
      </c>
      <c r="N209">
        <f>IF(D209="","",TEXT(D209,"yyyy-mm"))</f>
      </c>
    </row>
    <row r="210">
      <c r="F210">
        <f>IF(OR(D210="",E210=""),"",E210-D210)</f>
      </c>
      <c r="J210">
        <f>IF(D210="","",N(G210)+IF(Settings!$B$3="Y",N(H210),0)+N(I210))</f>
      </c>
      <c r="L210">
        <f>IF(OR(F210="",Settings!$B$2=""),"",IF(F210&gt;=Settings!$B$2,"Y","N"))</f>
      </c>
      <c r="M210">
        <f>IF(J210="","",IF(OR(UPPER(K210)="Y",L210="Y"),0,J210))</f>
      </c>
      <c r="N210">
        <f>IF(D210="","",TEXT(D210,"yyyy-mm"))</f>
      </c>
    </row>
    <row r="211">
      <c r="F211">
        <f>IF(OR(D211="",E211=""),"",E211-D211)</f>
      </c>
      <c r="J211">
        <f>IF(D211="","",N(G211)+IF(Settings!$B$3="Y",N(H211),0)+N(I211))</f>
      </c>
      <c r="L211">
        <f>IF(OR(F211="",Settings!$B$2=""),"",IF(F211&gt;=Settings!$B$2,"Y","N"))</f>
      </c>
      <c r="M211">
        <f>IF(J211="","",IF(OR(UPPER(K211)="Y",L211="Y"),0,J211))</f>
      </c>
      <c r="N211">
        <f>IF(D211="","",TEXT(D211,"yyyy-mm"))</f>
      </c>
    </row>
    <row r="212">
      <c r="F212">
        <f>IF(OR(D212="",E212=""),"",E212-D212)</f>
      </c>
      <c r="J212">
        <f>IF(D212="","",N(G212)+IF(Settings!$B$3="Y",N(H212),0)+N(I212))</f>
      </c>
      <c r="L212">
        <f>IF(OR(F212="",Settings!$B$2=""),"",IF(F212&gt;=Settings!$B$2,"Y","N"))</f>
      </c>
      <c r="M212">
        <f>IF(J212="","",IF(OR(UPPER(K212)="Y",L212="Y"),0,J212))</f>
      </c>
      <c r="N212">
        <f>IF(D212="","",TEXT(D212,"yyyy-mm"))</f>
      </c>
    </row>
    <row r="213">
      <c r="F213">
        <f>IF(OR(D213="",E213=""),"",E213-D213)</f>
      </c>
      <c r="J213">
        <f>IF(D213="","",N(G213)+IF(Settings!$B$3="Y",N(H213),0)+N(I213))</f>
      </c>
      <c r="L213">
        <f>IF(OR(F213="",Settings!$B$2=""),"",IF(F213&gt;=Settings!$B$2,"Y","N"))</f>
      </c>
      <c r="M213">
        <f>IF(J213="","",IF(OR(UPPER(K213)="Y",L213="Y"),0,J213))</f>
      </c>
      <c r="N213">
        <f>IF(D213="","",TEXT(D213,"yyyy-mm"))</f>
      </c>
    </row>
    <row r="214">
      <c r="F214">
        <f>IF(OR(D214="",E214=""),"",E214-D214)</f>
      </c>
      <c r="J214">
        <f>IF(D214="","",N(G214)+IF(Settings!$B$3="Y",N(H214),0)+N(I214))</f>
      </c>
      <c r="L214">
        <f>IF(OR(F214="",Settings!$B$2=""),"",IF(F214&gt;=Settings!$B$2,"Y","N"))</f>
      </c>
      <c r="M214">
        <f>IF(J214="","",IF(OR(UPPER(K214)="Y",L214="Y"),0,J214))</f>
      </c>
      <c r="N214">
        <f>IF(D214="","",TEXT(D214,"yyyy-mm"))</f>
      </c>
    </row>
    <row r="215">
      <c r="F215">
        <f>IF(OR(D215="",E215=""),"",E215-D215)</f>
      </c>
      <c r="J215">
        <f>IF(D215="","",N(G215)+IF(Settings!$B$3="Y",N(H215),0)+N(I215))</f>
      </c>
      <c r="L215">
        <f>IF(OR(F215="",Settings!$B$2=""),"",IF(F215&gt;=Settings!$B$2,"Y","N"))</f>
      </c>
      <c r="M215">
        <f>IF(J215="","",IF(OR(UPPER(K215)="Y",L215="Y"),0,J215))</f>
      </c>
      <c r="N215">
        <f>IF(D215="","",TEXT(D215,"yyyy-mm"))</f>
      </c>
    </row>
    <row r="216">
      <c r="F216">
        <f>IF(OR(D216="",E216=""),"",E216-D216)</f>
      </c>
      <c r="J216">
        <f>IF(D216="","",N(G216)+IF(Settings!$B$3="Y",N(H216),0)+N(I216))</f>
      </c>
      <c r="L216">
        <f>IF(OR(F216="",Settings!$B$2=""),"",IF(F216&gt;=Settings!$B$2,"Y","N"))</f>
      </c>
      <c r="M216">
        <f>IF(J216="","",IF(OR(UPPER(K216)="Y",L216="Y"),0,J216))</f>
      </c>
      <c r="N216">
        <f>IF(D216="","",TEXT(D216,"yyyy-mm"))</f>
      </c>
    </row>
    <row r="217">
      <c r="F217">
        <f>IF(OR(D217="",E217=""),"",E217-D217)</f>
      </c>
      <c r="J217">
        <f>IF(D217="","",N(G217)+IF(Settings!$B$3="Y",N(H217),0)+N(I217))</f>
      </c>
      <c r="L217">
        <f>IF(OR(F217="",Settings!$B$2=""),"",IF(F217&gt;=Settings!$B$2,"Y","N"))</f>
      </c>
      <c r="M217">
        <f>IF(J217="","",IF(OR(UPPER(K217)="Y",L217="Y"),0,J217))</f>
      </c>
      <c r="N217">
        <f>IF(D217="","",TEXT(D217,"yyyy-mm"))</f>
      </c>
    </row>
    <row r="218">
      <c r="F218">
        <f>IF(OR(D218="",E218=""),"",E218-D218)</f>
      </c>
      <c r="J218">
        <f>IF(D218="","",N(G218)+IF(Settings!$B$3="Y",N(H218),0)+N(I218))</f>
      </c>
      <c r="L218">
        <f>IF(OR(F218="",Settings!$B$2=""),"",IF(F218&gt;=Settings!$B$2,"Y","N"))</f>
      </c>
      <c r="M218">
        <f>IF(J218="","",IF(OR(UPPER(K218)="Y",L218="Y"),0,J218))</f>
      </c>
      <c r="N218">
        <f>IF(D218="","",TEXT(D218,"yyyy-mm"))</f>
      </c>
    </row>
    <row r="219">
      <c r="F219">
        <f>IF(OR(D219="",E219=""),"",E219-D219)</f>
      </c>
      <c r="J219">
        <f>IF(D219="","",N(G219)+IF(Settings!$B$3="Y",N(H219),0)+N(I219))</f>
      </c>
      <c r="L219">
        <f>IF(OR(F219="",Settings!$B$2=""),"",IF(F219&gt;=Settings!$B$2,"Y","N"))</f>
      </c>
      <c r="M219">
        <f>IF(J219="","",IF(OR(UPPER(K219)="Y",L219="Y"),0,J219))</f>
      </c>
      <c r="N219">
        <f>IF(D219="","",TEXT(D219,"yyyy-mm"))</f>
      </c>
    </row>
    <row r="220">
      <c r="F220">
        <f>IF(OR(D220="",E220=""),"",E220-D220)</f>
      </c>
      <c r="J220">
        <f>IF(D220="","",N(G220)+IF(Settings!$B$3="Y",N(H220),0)+N(I220))</f>
      </c>
      <c r="L220">
        <f>IF(OR(F220="",Settings!$B$2=""),"",IF(F220&gt;=Settings!$B$2,"Y","N"))</f>
      </c>
      <c r="M220">
        <f>IF(J220="","",IF(OR(UPPER(K220)="Y",L220="Y"),0,J220))</f>
      </c>
      <c r="N220">
        <f>IF(D220="","",TEXT(D220,"yyyy-mm"))</f>
      </c>
    </row>
    <row r="221">
      <c r="F221">
        <f>IF(OR(D221="",E221=""),"",E221-D221)</f>
      </c>
      <c r="J221">
        <f>IF(D221="","",N(G221)+IF(Settings!$B$3="Y",N(H221),0)+N(I221))</f>
      </c>
      <c r="L221">
        <f>IF(OR(F221="",Settings!$B$2=""),"",IF(F221&gt;=Settings!$B$2,"Y","N"))</f>
      </c>
      <c r="M221">
        <f>IF(J221="","",IF(OR(UPPER(K221)="Y",L221="Y"),0,J221))</f>
      </c>
      <c r="N221">
        <f>IF(D221="","",TEXT(D221,"yyyy-mm"))</f>
      </c>
    </row>
    <row r="222">
      <c r="F222">
        <f>IF(OR(D222="",E222=""),"",E222-D222)</f>
      </c>
      <c r="J222">
        <f>IF(D222="","",N(G222)+IF(Settings!$B$3="Y",N(H222),0)+N(I222))</f>
      </c>
      <c r="L222">
        <f>IF(OR(F222="",Settings!$B$2=""),"",IF(F222&gt;=Settings!$B$2,"Y","N"))</f>
      </c>
      <c r="M222">
        <f>IF(J222="","",IF(OR(UPPER(K222)="Y",L222="Y"),0,J222))</f>
      </c>
      <c r="N222">
        <f>IF(D222="","",TEXT(D222,"yyyy-mm"))</f>
      </c>
    </row>
    <row r="223">
      <c r="F223">
        <f>IF(OR(D223="",E223=""),"",E223-D223)</f>
      </c>
      <c r="J223">
        <f>IF(D223="","",N(G223)+IF(Settings!$B$3="Y",N(H223),0)+N(I223))</f>
      </c>
      <c r="L223">
        <f>IF(OR(F223="",Settings!$B$2=""),"",IF(F223&gt;=Settings!$B$2,"Y","N"))</f>
      </c>
      <c r="M223">
        <f>IF(J223="","",IF(OR(UPPER(K223)="Y",L223="Y"),0,J223))</f>
      </c>
      <c r="N223">
        <f>IF(D223="","",TEXT(D223,"yyyy-mm"))</f>
      </c>
    </row>
    <row r="224">
      <c r="F224">
        <f>IF(OR(D224="",E224=""),"",E224-D224)</f>
      </c>
      <c r="J224">
        <f>IF(D224="","",N(G224)+IF(Settings!$B$3="Y",N(H224),0)+N(I224))</f>
      </c>
      <c r="L224">
        <f>IF(OR(F224="",Settings!$B$2=""),"",IF(F224&gt;=Settings!$B$2,"Y","N"))</f>
      </c>
      <c r="M224">
        <f>IF(J224="","",IF(OR(UPPER(K224)="Y",L224="Y"),0,J224))</f>
      </c>
      <c r="N224">
        <f>IF(D224="","",TEXT(D224,"yyyy-mm"))</f>
      </c>
    </row>
    <row r="225">
      <c r="F225">
        <f>IF(OR(D225="",E225=""),"",E225-D225)</f>
      </c>
      <c r="J225">
        <f>IF(D225="","",N(G225)+IF(Settings!$B$3="Y",N(H225),0)+N(I225))</f>
      </c>
      <c r="L225">
        <f>IF(OR(F225="",Settings!$B$2=""),"",IF(F225&gt;=Settings!$B$2,"Y","N"))</f>
      </c>
      <c r="M225">
        <f>IF(J225="","",IF(OR(UPPER(K225)="Y",L225="Y"),0,J225))</f>
      </c>
      <c r="N225">
        <f>IF(D225="","",TEXT(D225,"yyyy-mm"))</f>
      </c>
    </row>
    <row r="226">
      <c r="F226">
        <f>IF(OR(D226="",E226=""),"",E226-D226)</f>
      </c>
      <c r="J226">
        <f>IF(D226="","",N(G226)+IF(Settings!$B$3="Y",N(H226),0)+N(I226))</f>
      </c>
      <c r="L226">
        <f>IF(OR(F226="",Settings!$B$2=""),"",IF(F226&gt;=Settings!$B$2,"Y","N"))</f>
      </c>
      <c r="M226">
        <f>IF(J226="","",IF(OR(UPPER(K226)="Y",L226="Y"),0,J226))</f>
      </c>
      <c r="N226">
        <f>IF(D226="","",TEXT(D226,"yyyy-mm"))</f>
      </c>
    </row>
    <row r="227">
      <c r="F227">
        <f>IF(OR(D227="",E227=""),"",E227-D227)</f>
      </c>
      <c r="J227">
        <f>IF(D227="","",N(G227)+IF(Settings!$B$3="Y",N(H227),0)+N(I227))</f>
      </c>
      <c r="L227">
        <f>IF(OR(F227="",Settings!$B$2=""),"",IF(F227&gt;=Settings!$B$2,"Y","N"))</f>
      </c>
      <c r="M227">
        <f>IF(J227="","",IF(OR(UPPER(K227)="Y",L227="Y"),0,J227))</f>
      </c>
      <c r="N227">
        <f>IF(D227="","",TEXT(D227,"yyyy-mm"))</f>
      </c>
    </row>
    <row r="228">
      <c r="F228">
        <f>IF(OR(D228="",E228=""),"",E228-D228)</f>
      </c>
      <c r="J228">
        <f>IF(D228="","",N(G228)+IF(Settings!$B$3="Y",N(H228),0)+N(I228))</f>
      </c>
      <c r="L228">
        <f>IF(OR(F228="",Settings!$B$2=""),"",IF(F228&gt;=Settings!$B$2,"Y","N"))</f>
      </c>
      <c r="M228">
        <f>IF(J228="","",IF(OR(UPPER(K228)="Y",L228="Y"),0,J228))</f>
      </c>
      <c r="N228">
        <f>IF(D228="","",TEXT(D228,"yyyy-mm"))</f>
      </c>
    </row>
    <row r="229">
      <c r="F229">
        <f>IF(OR(D229="",E229=""),"",E229-D229)</f>
      </c>
      <c r="J229">
        <f>IF(D229="","",N(G229)+IF(Settings!$B$3="Y",N(H229),0)+N(I229))</f>
      </c>
      <c r="L229">
        <f>IF(OR(F229="",Settings!$B$2=""),"",IF(F229&gt;=Settings!$B$2,"Y","N"))</f>
      </c>
      <c r="M229">
        <f>IF(J229="","",IF(OR(UPPER(K229)="Y",L229="Y"),0,J229))</f>
      </c>
      <c r="N229">
        <f>IF(D229="","",TEXT(D229,"yyyy-mm"))</f>
      </c>
    </row>
    <row r="230">
      <c r="F230">
        <f>IF(OR(D230="",E230=""),"",E230-D230)</f>
      </c>
      <c r="J230">
        <f>IF(D230="","",N(G230)+IF(Settings!$B$3="Y",N(H230),0)+N(I230))</f>
      </c>
      <c r="L230">
        <f>IF(OR(F230="",Settings!$B$2=""),"",IF(F230&gt;=Settings!$B$2,"Y","N"))</f>
      </c>
      <c r="M230">
        <f>IF(J230="","",IF(OR(UPPER(K230)="Y",L230="Y"),0,J230))</f>
      </c>
      <c r="N230">
        <f>IF(D230="","",TEXT(D230,"yyyy-mm"))</f>
      </c>
    </row>
    <row r="231">
      <c r="F231">
        <f>IF(OR(D231="",E231=""),"",E231-D231)</f>
      </c>
      <c r="J231">
        <f>IF(D231="","",N(G231)+IF(Settings!$B$3="Y",N(H231),0)+N(I231))</f>
      </c>
      <c r="L231">
        <f>IF(OR(F231="",Settings!$B$2=""),"",IF(F231&gt;=Settings!$B$2,"Y","N"))</f>
      </c>
      <c r="M231">
        <f>IF(J231="","",IF(OR(UPPER(K231)="Y",L231="Y"),0,J231))</f>
      </c>
      <c r="N231">
        <f>IF(D231="","",TEXT(D231,"yyyy-mm"))</f>
      </c>
    </row>
    <row r="232">
      <c r="F232">
        <f>IF(OR(D232="",E232=""),"",E232-D232)</f>
      </c>
      <c r="J232">
        <f>IF(D232="","",N(G232)+IF(Settings!$B$3="Y",N(H232),0)+N(I232))</f>
      </c>
      <c r="L232">
        <f>IF(OR(F232="",Settings!$B$2=""),"",IF(F232&gt;=Settings!$B$2,"Y","N"))</f>
      </c>
      <c r="M232">
        <f>IF(J232="","",IF(OR(UPPER(K232)="Y",L232="Y"),0,J232))</f>
      </c>
      <c r="N232">
        <f>IF(D232="","",TEXT(D232,"yyyy-mm"))</f>
      </c>
    </row>
    <row r="233">
      <c r="F233">
        <f>IF(OR(D233="",E233=""),"",E233-D233)</f>
      </c>
      <c r="J233">
        <f>IF(D233="","",N(G233)+IF(Settings!$B$3="Y",N(H233),0)+N(I233))</f>
      </c>
      <c r="L233">
        <f>IF(OR(F233="",Settings!$B$2=""),"",IF(F233&gt;=Settings!$B$2,"Y","N"))</f>
      </c>
      <c r="M233">
        <f>IF(J233="","",IF(OR(UPPER(K233)="Y",L233="Y"),0,J233))</f>
      </c>
      <c r="N233">
        <f>IF(D233="","",TEXT(D233,"yyyy-mm"))</f>
      </c>
    </row>
    <row r="234">
      <c r="F234">
        <f>IF(OR(D234="",E234=""),"",E234-D234)</f>
      </c>
      <c r="J234">
        <f>IF(D234="","",N(G234)+IF(Settings!$B$3="Y",N(H234),0)+N(I234))</f>
      </c>
      <c r="L234">
        <f>IF(OR(F234="",Settings!$B$2=""),"",IF(F234&gt;=Settings!$B$2,"Y","N"))</f>
      </c>
      <c r="M234">
        <f>IF(J234="","",IF(OR(UPPER(K234)="Y",L234="Y"),0,J234))</f>
      </c>
      <c r="N234">
        <f>IF(D234="","",TEXT(D234,"yyyy-mm"))</f>
      </c>
    </row>
    <row r="235">
      <c r="F235">
        <f>IF(OR(D235="",E235=""),"",E235-D235)</f>
      </c>
      <c r="J235">
        <f>IF(D235="","",N(G235)+IF(Settings!$B$3="Y",N(H235),0)+N(I235))</f>
      </c>
      <c r="L235">
        <f>IF(OR(F235="",Settings!$B$2=""),"",IF(F235&gt;=Settings!$B$2,"Y","N"))</f>
      </c>
      <c r="M235">
        <f>IF(J235="","",IF(OR(UPPER(K235)="Y",L235="Y"),0,J235))</f>
      </c>
      <c r="N235">
        <f>IF(D235="","",TEXT(D235,"yyyy-mm"))</f>
      </c>
    </row>
    <row r="236">
      <c r="F236">
        <f>IF(OR(D236="",E236=""),"",E236-D236)</f>
      </c>
      <c r="J236">
        <f>IF(D236="","",N(G236)+IF(Settings!$B$3="Y",N(H236),0)+N(I236))</f>
      </c>
      <c r="L236">
        <f>IF(OR(F236="",Settings!$B$2=""),"",IF(F236&gt;=Settings!$B$2,"Y","N"))</f>
      </c>
      <c r="M236">
        <f>IF(J236="","",IF(OR(UPPER(K236)="Y",L236="Y"),0,J236))</f>
      </c>
      <c r="N236">
        <f>IF(D236="","",TEXT(D236,"yyyy-mm"))</f>
      </c>
    </row>
    <row r="237">
      <c r="F237">
        <f>IF(OR(D237="",E237=""),"",E237-D237)</f>
      </c>
      <c r="J237">
        <f>IF(D237="","",N(G237)+IF(Settings!$B$3="Y",N(H237),0)+N(I237))</f>
      </c>
      <c r="L237">
        <f>IF(OR(F237="",Settings!$B$2=""),"",IF(F237&gt;=Settings!$B$2,"Y","N"))</f>
      </c>
      <c r="M237">
        <f>IF(J237="","",IF(OR(UPPER(K237)="Y",L237="Y"),0,J237))</f>
      </c>
      <c r="N237">
        <f>IF(D237="","",TEXT(D237,"yyyy-mm"))</f>
      </c>
    </row>
    <row r="238">
      <c r="F238">
        <f>IF(OR(D238="",E238=""),"",E238-D238)</f>
      </c>
      <c r="J238">
        <f>IF(D238="","",N(G238)+IF(Settings!$B$3="Y",N(H238),0)+N(I238))</f>
      </c>
      <c r="L238">
        <f>IF(OR(F238="",Settings!$B$2=""),"",IF(F238&gt;=Settings!$B$2,"Y","N"))</f>
      </c>
      <c r="M238">
        <f>IF(J238="","",IF(OR(UPPER(K238)="Y",L238="Y"),0,J238))</f>
      </c>
      <c r="N238">
        <f>IF(D238="","",TEXT(D238,"yyyy-mm"))</f>
      </c>
    </row>
    <row r="239">
      <c r="F239">
        <f>IF(OR(D239="",E239=""),"",E239-D239)</f>
      </c>
      <c r="J239">
        <f>IF(D239="","",N(G239)+IF(Settings!$B$3="Y",N(H239),0)+N(I239))</f>
      </c>
      <c r="L239">
        <f>IF(OR(F239="",Settings!$B$2=""),"",IF(F239&gt;=Settings!$B$2,"Y","N"))</f>
      </c>
      <c r="M239">
        <f>IF(J239="","",IF(OR(UPPER(K239)="Y",L239="Y"),0,J239))</f>
      </c>
      <c r="N239">
        <f>IF(D239="","",TEXT(D239,"yyyy-mm"))</f>
      </c>
    </row>
    <row r="240">
      <c r="F240">
        <f>IF(OR(D240="",E240=""),"",E240-D240)</f>
      </c>
      <c r="J240">
        <f>IF(D240="","",N(G240)+IF(Settings!$B$3="Y",N(H240),0)+N(I240))</f>
      </c>
      <c r="L240">
        <f>IF(OR(F240="",Settings!$B$2=""),"",IF(F240&gt;=Settings!$B$2,"Y","N"))</f>
      </c>
      <c r="M240">
        <f>IF(J240="","",IF(OR(UPPER(K240)="Y",L240="Y"),0,J240))</f>
      </c>
      <c r="N240">
        <f>IF(D240="","",TEXT(D240,"yyyy-mm"))</f>
      </c>
    </row>
    <row r="241">
      <c r="F241">
        <f>IF(OR(D241="",E241=""),"",E241-D241)</f>
      </c>
      <c r="J241">
        <f>IF(D241="","",N(G241)+IF(Settings!$B$3="Y",N(H241),0)+N(I241))</f>
      </c>
      <c r="L241">
        <f>IF(OR(F241="",Settings!$B$2=""),"",IF(F241&gt;=Settings!$B$2,"Y","N"))</f>
      </c>
      <c r="M241">
        <f>IF(J241="","",IF(OR(UPPER(K241)="Y",L241="Y"),0,J241))</f>
      </c>
      <c r="N241">
        <f>IF(D241="","",TEXT(D241,"yyyy-mm"))</f>
      </c>
    </row>
    <row r="242">
      <c r="F242">
        <f>IF(OR(D242="",E242=""),"",E242-D242)</f>
      </c>
      <c r="J242">
        <f>IF(D242="","",N(G242)+IF(Settings!$B$3="Y",N(H242),0)+N(I242))</f>
      </c>
      <c r="L242">
        <f>IF(OR(F242="",Settings!$B$2=""),"",IF(F242&gt;=Settings!$B$2,"Y","N"))</f>
      </c>
      <c r="M242">
        <f>IF(J242="","",IF(OR(UPPER(K242)="Y",L242="Y"),0,J242))</f>
      </c>
      <c r="N242">
        <f>IF(D242="","",TEXT(D242,"yyyy-mm"))</f>
      </c>
    </row>
    <row r="243">
      <c r="F243">
        <f>IF(OR(D243="",E243=""),"",E243-D243)</f>
      </c>
      <c r="J243">
        <f>IF(D243="","",N(G243)+IF(Settings!$B$3="Y",N(H243),0)+N(I243))</f>
      </c>
      <c r="L243">
        <f>IF(OR(F243="",Settings!$B$2=""),"",IF(F243&gt;=Settings!$B$2,"Y","N"))</f>
      </c>
      <c r="M243">
        <f>IF(J243="","",IF(OR(UPPER(K243)="Y",L243="Y"),0,J243))</f>
      </c>
      <c r="N243">
        <f>IF(D243="","",TEXT(D243,"yyyy-mm"))</f>
      </c>
    </row>
    <row r="244">
      <c r="F244">
        <f>IF(OR(D244="",E244=""),"",E244-D244)</f>
      </c>
      <c r="J244">
        <f>IF(D244="","",N(G244)+IF(Settings!$B$3="Y",N(H244),0)+N(I244))</f>
      </c>
      <c r="L244">
        <f>IF(OR(F244="",Settings!$B$2=""),"",IF(F244&gt;=Settings!$B$2,"Y","N"))</f>
      </c>
      <c r="M244">
        <f>IF(J244="","",IF(OR(UPPER(K244)="Y",L244="Y"),0,J244))</f>
      </c>
      <c r="N244">
        <f>IF(D244="","",TEXT(D244,"yyyy-mm"))</f>
      </c>
    </row>
    <row r="245">
      <c r="F245">
        <f>IF(OR(D245="",E245=""),"",E245-D245)</f>
      </c>
      <c r="J245">
        <f>IF(D245="","",N(G245)+IF(Settings!$B$3="Y",N(H245),0)+N(I245))</f>
      </c>
      <c r="L245">
        <f>IF(OR(F245="",Settings!$B$2=""),"",IF(F245&gt;=Settings!$B$2,"Y","N"))</f>
      </c>
      <c r="M245">
        <f>IF(J245="","",IF(OR(UPPER(K245)="Y",L245="Y"),0,J245))</f>
      </c>
      <c r="N245">
        <f>IF(D245="","",TEXT(D245,"yyyy-mm"))</f>
      </c>
    </row>
    <row r="246">
      <c r="F246">
        <f>IF(OR(D246="",E246=""),"",E246-D246)</f>
      </c>
      <c r="J246">
        <f>IF(D246="","",N(G246)+IF(Settings!$B$3="Y",N(H246),0)+N(I246))</f>
      </c>
      <c r="L246">
        <f>IF(OR(F246="",Settings!$B$2=""),"",IF(F246&gt;=Settings!$B$2,"Y","N"))</f>
      </c>
      <c r="M246">
        <f>IF(J246="","",IF(OR(UPPER(K246)="Y",L246="Y"),0,J246))</f>
      </c>
      <c r="N246">
        <f>IF(D246="","",TEXT(D246,"yyyy-mm"))</f>
      </c>
    </row>
    <row r="247">
      <c r="F247">
        <f>IF(OR(D247="",E247=""),"",E247-D247)</f>
      </c>
      <c r="J247">
        <f>IF(D247="","",N(G247)+IF(Settings!$B$3="Y",N(H247),0)+N(I247))</f>
      </c>
      <c r="L247">
        <f>IF(OR(F247="",Settings!$B$2=""),"",IF(F247&gt;=Settings!$B$2,"Y","N"))</f>
      </c>
      <c r="M247">
        <f>IF(J247="","",IF(OR(UPPER(K247)="Y",L247="Y"),0,J247))</f>
      </c>
      <c r="N247">
        <f>IF(D247="","",TEXT(D247,"yyyy-mm"))</f>
      </c>
    </row>
    <row r="248">
      <c r="F248">
        <f>IF(OR(D248="",E248=""),"",E248-D248)</f>
      </c>
      <c r="J248">
        <f>IF(D248="","",N(G248)+IF(Settings!$B$3="Y",N(H248),0)+N(I248))</f>
      </c>
      <c r="L248">
        <f>IF(OR(F248="",Settings!$B$2=""),"",IF(F248&gt;=Settings!$B$2,"Y","N"))</f>
      </c>
      <c r="M248">
        <f>IF(J248="","",IF(OR(UPPER(K248)="Y",L248="Y"),0,J248))</f>
      </c>
      <c r="N248">
        <f>IF(D248="","",TEXT(D248,"yyyy-mm"))</f>
      </c>
    </row>
    <row r="249">
      <c r="F249">
        <f>IF(OR(D249="",E249=""),"",E249-D249)</f>
      </c>
      <c r="J249">
        <f>IF(D249="","",N(G249)+IF(Settings!$B$3="Y",N(H249),0)+N(I249))</f>
      </c>
      <c r="L249">
        <f>IF(OR(F249="",Settings!$B$2=""),"",IF(F249&gt;=Settings!$B$2,"Y","N"))</f>
      </c>
      <c r="M249">
        <f>IF(J249="","",IF(OR(UPPER(K249)="Y",L249="Y"),0,J249))</f>
      </c>
      <c r="N249">
        <f>IF(D249="","",TEXT(D249,"yyyy-mm"))</f>
      </c>
    </row>
    <row r="250">
      <c r="F250">
        <f>IF(OR(D250="",E250=""),"",E250-D250)</f>
      </c>
      <c r="J250">
        <f>IF(D250="","",N(G250)+IF(Settings!$B$3="Y",N(H250),0)+N(I250))</f>
      </c>
      <c r="L250">
        <f>IF(OR(F250="",Settings!$B$2=""),"",IF(F250&gt;=Settings!$B$2,"Y","N"))</f>
      </c>
      <c r="M250">
        <f>IF(J250="","",IF(OR(UPPER(K250)="Y",L250="Y"),0,J250))</f>
      </c>
      <c r="N250">
        <f>IF(D250="","",TEXT(D250,"yyyy-mm"))</f>
      </c>
    </row>
    <row r="251">
      <c r="F251">
        <f>IF(OR(D251="",E251=""),"",E251-D251)</f>
      </c>
      <c r="J251">
        <f>IF(D251="","",N(G251)+IF(Settings!$B$3="Y",N(H251),0)+N(I251))</f>
      </c>
      <c r="L251">
        <f>IF(OR(F251="",Settings!$B$2=""),"",IF(F251&gt;=Settings!$B$2,"Y","N"))</f>
      </c>
      <c r="M251">
        <f>IF(J251="","",IF(OR(UPPER(K251)="Y",L251="Y"),0,J251))</f>
      </c>
      <c r="N251">
        <f>IF(D251="","",TEXT(D251,"yyyy-mm"))</f>
      </c>
    </row>
    <row r="252">
      <c r="F252">
        <f>IF(OR(D252="",E252=""),"",E252-D252)</f>
      </c>
      <c r="J252">
        <f>IF(D252="","",N(G252)+IF(Settings!$B$3="Y",N(H252),0)+N(I252))</f>
      </c>
      <c r="L252">
        <f>IF(OR(F252="",Settings!$B$2=""),"",IF(F252&gt;=Settings!$B$2,"Y","N"))</f>
      </c>
      <c r="M252">
        <f>IF(J252="","",IF(OR(UPPER(K252)="Y",L252="Y"),0,J252))</f>
      </c>
      <c r="N252">
        <f>IF(D252="","",TEXT(D252,"yyyy-mm"))</f>
      </c>
    </row>
    <row r="253">
      <c r="F253">
        <f>IF(OR(D253="",E253=""),"",E253-D253)</f>
      </c>
      <c r="J253">
        <f>IF(D253="","",N(G253)+IF(Settings!$B$3="Y",N(H253),0)+N(I253))</f>
      </c>
      <c r="L253">
        <f>IF(OR(F253="",Settings!$B$2=""),"",IF(F253&gt;=Settings!$B$2,"Y","N"))</f>
      </c>
      <c r="M253">
        <f>IF(J253="","",IF(OR(UPPER(K253)="Y",L253="Y"),0,J253))</f>
      </c>
      <c r="N253">
        <f>IF(D253="","",TEXT(D253,"yyyy-mm"))</f>
      </c>
    </row>
    <row r="254">
      <c r="F254">
        <f>IF(OR(D254="",E254=""),"",E254-D254)</f>
      </c>
      <c r="J254">
        <f>IF(D254="","",N(G254)+IF(Settings!$B$3="Y",N(H254),0)+N(I254))</f>
      </c>
      <c r="L254">
        <f>IF(OR(F254="",Settings!$B$2=""),"",IF(F254&gt;=Settings!$B$2,"Y","N"))</f>
      </c>
      <c r="M254">
        <f>IF(J254="","",IF(OR(UPPER(K254)="Y",L254="Y"),0,J254))</f>
      </c>
      <c r="N254">
        <f>IF(D254="","",TEXT(D254,"yyyy-mm"))</f>
      </c>
    </row>
    <row r="255">
      <c r="F255">
        <f>IF(OR(D255="",E255=""),"",E255-D255)</f>
      </c>
      <c r="J255">
        <f>IF(D255="","",N(G255)+IF(Settings!$B$3="Y",N(H255),0)+N(I255))</f>
      </c>
      <c r="L255">
        <f>IF(OR(F255="",Settings!$B$2=""),"",IF(F255&gt;=Settings!$B$2,"Y","N"))</f>
      </c>
      <c r="M255">
        <f>IF(J255="","",IF(OR(UPPER(K255)="Y",L255="Y"),0,J255))</f>
      </c>
      <c r="N255">
        <f>IF(D255="","",TEXT(D255,"yyyy-mm"))</f>
      </c>
    </row>
    <row r="256">
      <c r="F256">
        <f>IF(OR(D256="",E256=""),"",E256-D256)</f>
      </c>
      <c r="J256">
        <f>IF(D256="","",N(G256)+IF(Settings!$B$3="Y",N(H256),0)+N(I256))</f>
      </c>
      <c r="L256">
        <f>IF(OR(F256="",Settings!$B$2=""),"",IF(F256&gt;=Settings!$B$2,"Y","N"))</f>
      </c>
      <c r="M256">
        <f>IF(J256="","",IF(OR(UPPER(K256)="Y",L256="Y"),0,J256))</f>
      </c>
      <c r="N256">
        <f>IF(D256="","",TEXT(D256,"yyyy-mm"))</f>
      </c>
    </row>
    <row r="257">
      <c r="F257">
        <f>IF(OR(D257="",E257=""),"",E257-D257)</f>
      </c>
      <c r="J257">
        <f>IF(D257="","",N(G257)+IF(Settings!$B$3="Y",N(H257),0)+N(I257))</f>
      </c>
      <c r="L257">
        <f>IF(OR(F257="",Settings!$B$2=""),"",IF(F257&gt;=Settings!$B$2,"Y","N"))</f>
      </c>
      <c r="M257">
        <f>IF(J257="","",IF(OR(UPPER(K257)="Y",L257="Y"),0,J257))</f>
      </c>
      <c r="N257">
        <f>IF(D257="","",TEXT(D257,"yyyy-mm"))</f>
      </c>
    </row>
    <row r="258">
      <c r="F258">
        <f>IF(OR(D258="",E258=""),"",E258-D258)</f>
      </c>
      <c r="J258">
        <f>IF(D258="","",N(G258)+IF(Settings!$B$3="Y",N(H258),0)+N(I258))</f>
      </c>
      <c r="L258">
        <f>IF(OR(F258="",Settings!$B$2=""),"",IF(F258&gt;=Settings!$B$2,"Y","N"))</f>
      </c>
      <c r="M258">
        <f>IF(J258="","",IF(OR(UPPER(K258)="Y",L258="Y"),0,J258))</f>
      </c>
      <c r="N258">
        <f>IF(D258="","",TEXT(D258,"yyyy-mm"))</f>
      </c>
    </row>
    <row r="259">
      <c r="F259">
        <f>IF(OR(D259="",E259=""),"",E259-D259)</f>
      </c>
      <c r="J259">
        <f>IF(D259="","",N(G259)+IF(Settings!$B$3="Y",N(H259),0)+N(I259))</f>
      </c>
      <c r="L259">
        <f>IF(OR(F259="",Settings!$B$2=""),"",IF(F259&gt;=Settings!$B$2,"Y","N"))</f>
      </c>
      <c r="M259">
        <f>IF(J259="","",IF(OR(UPPER(K259)="Y",L259="Y"),0,J259))</f>
      </c>
      <c r="N259">
        <f>IF(D259="","",TEXT(D259,"yyyy-mm"))</f>
      </c>
    </row>
    <row r="260">
      <c r="F260">
        <f>IF(OR(D260="",E260=""),"",E260-D260)</f>
      </c>
      <c r="J260">
        <f>IF(D260="","",N(G260)+IF(Settings!$B$3="Y",N(H260),0)+N(I260))</f>
      </c>
      <c r="L260">
        <f>IF(OR(F260="",Settings!$B$2=""),"",IF(F260&gt;=Settings!$B$2,"Y","N"))</f>
      </c>
      <c r="M260">
        <f>IF(J260="","",IF(OR(UPPER(K260)="Y",L260="Y"),0,J260))</f>
      </c>
      <c r="N260">
        <f>IF(D260="","",TEXT(D260,"yyyy-mm"))</f>
      </c>
    </row>
    <row r="261">
      <c r="F261">
        <f>IF(OR(D261="",E261=""),"",E261-D261)</f>
      </c>
      <c r="J261">
        <f>IF(D261="","",N(G261)+IF(Settings!$B$3="Y",N(H261),0)+N(I261))</f>
      </c>
      <c r="L261">
        <f>IF(OR(F261="",Settings!$B$2=""),"",IF(F261&gt;=Settings!$B$2,"Y","N"))</f>
      </c>
      <c r="M261">
        <f>IF(J261="","",IF(OR(UPPER(K261)="Y",L261="Y"),0,J261))</f>
      </c>
      <c r="N261">
        <f>IF(D261="","",TEXT(D261,"yyyy-mm"))</f>
      </c>
    </row>
    <row r="262">
      <c r="F262">
        <f>IF(OR(D262="",E262=""),"",E262-D262)</f>
      </c>
      <c r="J262">
        <f>IF(D262="","",N(G262)+IF(Settings!$B$3="Y",N(H262),0)+N(I262))</f>
      </c>
      <c r="L262">
        <f>IF(OR(F262="",Settings!$B$2=""),"",IF(F262&gt;=Settings!$B$2,"Y","N"))</f>
      </c>
      <c r="M262">
        <f>IF(J262="","",IF(OR(UPPER(K262)="Y",L262="Y"),0,J262))</f>
      </c>
      <c r="N262">
        <f>IF(D262="","",TEXT(D262,"yyyy-mm"))</f>
      </c>
    </row>
    <row r="263">
      <c r="F263">
        <f>IF(OR(D263="",E263=""),"",E263-D263)</f>
      </c>
      <c r="J263">
        <f>IF(D263="","",N(G263)+IF(Settings!$B$3="Y",N(H263),0)+N(I263))</f>
      </c>
      <c r="L263">
        <f>IF(OR(F263="",Settings!$B$2=""),"",IF(F263&gt;=Settings!$B$2,"Y","N"))</f>
      </c>
      <c r="M263">
        <f>IF(J263="","",IF(OR(UPPER(K263)="Y",L263="Y"),0,J263))</f>
      </c>
      <c r="N263">
        <f>IF(D263="","",TEXT(D263,"yyyy-mm"))</f>
      </c>
    </row>
    <row r="264">
      <c r="F264">
        <f>IF(OR(D264="",E264=""),"",E264-D264)</f>
      </c>
      <c r="J264">
        <f>IF(D264="","",N(G264)+IF(Settings!$B$3="Y",N(H264),0)+N(I264))</f>
      </c>
      <c r="L264">
        <f>IF(OR(F264="",Settings!$B$2=""),"",IF(F264&gt;=Settings!$B$2,"Y","N"))</f>
      </c>
      <c r="M264">
        <f>IF(J264="","",IF(OR(UPPER(K264)="Y",L264="Y"),0,J264))</f>
      </c>
      <c r="N264">
        <f>IF(D264="","",TEXT(D264,"yyyy-mm"))</f>
      </c>
    </row>
    <row r="265">
      <c r="F265">
        <f>IF(OR(D265="",E265=""),"",E265-D265)</f>
      </c>
      <c r="J265">
        <f>IF(D265="","",N(G265)+IF(Settings!$B$3="Y",N(H265),0)+N(I265))</f>
      </c>
      <c r="L265">
        <f>IF(OR(F265="",Settings!$B$2=""),"",IF(F265&gt;=Settings!$B$2,"Y","N"))</f>
      </c>
      <c r="M265">
        <f>IF(J265="","",IF(OR(UPPER(K265)="Y",L265="Y"),0,J265))</f>
      </c>
      <c r="N265">
        <f>IF(D265="","",TEXT(D265,"yyyy-mm"))</f>
      </c>
    </row>
    <row r="266">
      <c r="F266">
        <f>IF(OR(D266="",E266=""),"",E266-D266)</f>
      </c>
      <c r="J266">
        <f>IF(D266="","",N(G266)+IF(Settings!$B$3="Y",N(H266),0)+N(I266))</f>
      </c>
      <c r="L266">
        <f>IF(OR(F266="",Settings!$B$2=""),"",IF(F266&gt;=Settings!$B$2,"Y","N"))</f>
      </c>
      <c r="M266">
        <f>IF(J266="","",IF(OR(UPPER(K266)="Y",L266="Y"),0,J266))</f>
      </c>
      <c r="N266">
        <f>IF(D266="","",TEXT(D266,"yyyy-mm"))</f>
      </c>
    </row>
    <row r="267">
      <c r="F267">
        <f>IF(OR(D267="",E267=""),"",E267-D267)</f>
      </c>
      <c r="J267">
        <f>IF(D267="","",N(G267)+IF(Settings!$B$3="Y",N(H267),0)+N(I267))</f>
      </c>
      <c r="L267">
        <f>IF(OR(F267="",Settings!$B$2=""),"",IF(F267&gt;=Settings!$B$2,"Y","N"))</f>
      </c>
      <c r="M267">
        <f>IF(J267="","",IF(OR(UPPER(K267)="Y",L267="Y"),0,J267))</f>
      </c>
      <c r="N267">
        <f>IF(D267="","",TEXT(D267,"yyyy-mm"))</f>
      </c>
    </row>
    <row r="268">
      <c r="F268">
        <f>IF(OR(D268="",E268=""),"",E268-D268)</f>
      </c>
      <c r="J268">
        <f>IF(D268="","",N(G268)+IF(Settings!$B$3="Y",N(H268),0)+N(I268))</f>
      </c>
      <c r="L268">
        <f>IF(OR(F268="",Settings!$B$2=""),"",IF(F268&gt;=Settings!$B$2,"Y","N"))</f>
      </c>
      <c r="M268">
        <f>IF(J268="","",IF(OR(UPPER(K268)="Y",L268="Y"),0,J268))</f>
      </c>
      <c r="N268">
        <f>IF(D268="","",TEXT(D268,"yyyy-mm"))</f>
      </c>
    </row>
    <row r="269">
      <c r="F269">
        <f>IF(OR(D269="",E269=""),"",E269-D269)</f>
      </c>
      <c r="J269">
        <f>IF(D269="","",N(G269)+IF(Settings!$B$3="Y",N(H269),0)+N(I269))</f>
      </c>
      <c r="L269">
        <f>IF(OR(F269="",Settings!$B$2=""),"",IF(F269&gt;=Settings!$B$2,"Y","N"))</f>
      </c>
      <c r="M269">
        <f>IF(J269="","",IF(OR(UPPER(K269)="Y",L269="Y"),0,J269))</f>
      </c>
      <c r="N269">
        <f>IF(D269="","",TEXT(D269,"yyyy-mm"))</f>
      </c>
    </row>
    <row r="270">
      <c r="F270">
        <f>IF(OR(D270="",E270=""),"",E270-D270)</f>
      </c>
      <c r="J270">
        <f>IF(D270="","",N(G270)+IF(Settings!$B$3="Y",N(H270),0)+N(I270))</f>
      </c>
      <c r="L270">
        <f>IF(OR(F270="",Settings!$B$2=""),"",IF(F270&gt;=Settings!$B$2,"Y","N"))</f>
      </c>
      <c r="M270">
        <f>IF(J270="","",IF(OR(UPPER(K270)="Y",L270="Y"),0,J270))</f>
      </c>
      <c r="N270">
        <f>IF(D270="","",TEXT(D270,"yyyy-mm"))</f>
      </c>
    </row>
    <row r="271">
      <c r="F271">
        <f>IF(OR(D271="",E271=""),"",E271-D271)</f>
      </c>
      <c r="J271">
        <f>IF(D271="","",N(G271)+IF(Settings!$B$3="Y",N(H271),0)+N(I271))</f>
      </c>
      <c r="L271">
        <f>IF(OR(F271="",Settings!$B$2=""),"",IF(F271&gt;=Settings!$B$2,"Y","N"))</f>
      </c>
      <c r="M271">
        <f>IF(J271="","",IF(OR(UPPER(K271)="Y",L271="Y"),0,J271))</f>
      </c>
      <c r="N271">
        <f>IF(D271="","",TEXT(D271,"yyyy-mm"))</f>
      </c>
    </row>
    <row r="272">
      <c r="F272">
        <f>IF(OR(D272="",E272=""),"",E272-D272)</f>
      </c>
      <c r="J272">
        <f>IF(D272="","",N(G272)+IF(Settings!$B$3="Y",N(H272),0)+N(I272))</f>
      </c>
      <c r="L272">
        <f>IF(OR(F272="",Settings!$B$2=""),"",IF(F272&gt;=Settings!$B$2,"Y","N"))</f>
      </c>
      <c r="M272">
        <f>IF(J272="","",IF(OR(UPPER(K272)="Y",L272="Y"),0,J272))</f>
      </c>
      <c r="N272">
        <f>IF(D272="","",TEXT(D272,"yyyy-mm"))</f>
      </c>
    </row>
    <row r="273">
      <c r="F273">
        <f>IF(OR(D273="",E273=""),"",E273-D273)</f>
      </c>
      <c r="J273">
        <f>IF(D273="","",N(G273)+IF(Settings!$B$3="Y",N(H273),0)+N(I273))</f>
      </c>
      <c r="L273">
        <f>IF(OR(F273="",Settings!$B$2=""),"",IF(F273&gt;=Settings!$B$2,"Y","N"))</f>
      </c>
      <c r="M273">
        <f>IF(J273="","",IF(OR(UPPER(K273)="Y",L273="Y"),0,J273))</f>
      </c>
      <c r="N273">
        <f>IF(D273="","",TEXT(D273,"yyyy-mm"))</f>
      </c>
    </row>
    <row r="274">
      <c r="F274">
        <f>IF(OR(D274="",E274=""),"",E274-D274)</f>
      </c>
      <c r="J274">
        <f>IF(D274="","",N(G274)+IF(Settings!$B$3="Y",N(H274),0)+N(I274))</f>
      </c>
      <c r="L274">
        <f>IF(OR(F274="",Settings!$B$2=""),"",IF(F274&gt;=Settings!$B$2,"Y","N"))</f>
      </c>
      <c r="M274">
        <f>IF(J274="","",IF(OR(UPPER(K274)="Y",L274="Y"),0,J274))</f>
      </c>
      <c r="N274">
        <f>IF(D274="","",TEXT(D274,"yyyy-mm"))</f>
      </c>
    </row>
    <row r="275">
      <c r="F275">
        <f>IF(OR(D275="",E275=""),"",E275-D275)</f>
      </c>
      <c r="J275">
        <f>IF(D275="","",N(G275)+IF(Settings!$B$3="Y",N(H275),0)+N(I275))</f>
      </c>
      <c r="L275">
        <f>IF(OR(F275="",Settings!$B$2=""),"",IF(F275&gt;=Settings!$B$2,"Y","N"))</f>
      </c>
      <c r="M275">
        <f>IF(J275="","",IF(OR(UPPER(K275)="Y",L275="Y"),0,J275))</f>
      </c>
      <c r="N275">
        <f>IF(D275="","",TEXT(D275,"yyyy-mm"))</f>
      </c>
    </row>
    <row r="276">
      <c r="F276">
        <f>IF(OR(D276="",E276=""),"",E276-D276)</f>
      </c>
      <c r="J276">
        <f>IF(D276="","",N(G276)+IF(Settings!$B$3="Y",N(H276),0)+N(I276))</f>
      </c>
      <c r="L276">
        <f>IF(OR(F276="",Settings!$B$2=""),"",IF(F276&gt;=Settings!$B$2,"Y","N"))</f>
      </c>
      <c r="M276">
        <f>IF(J276="","",IF(OR(UPPER(K276)="Y",L276="Y"),0,J276))</f>
      </c>
      <c r="N276">
        <f>IF(D276="","",TEXT(D276,"yyyy-mm"))</f>
      </c>
    </row>
    <row r="277">
      <c r="F277">
        <f>IF(OR(D277="",E277=""),"",E277-D277)</f>
      </c>
      <c r="J277">
        <f>IF(D277="","",N(G277)+IF(Settings!$B$3="Y",N(H277),0)+N(I277))</f>
      </c>
      <c r="L277">
        <f>IF(OR(F277="",Settings!$B$2=""),"",IF(F277&gt;=Settings!$B$2,"Y","N"))</f>
      </c>
      <c r="M277">
        <f>IF(J277="","",IF(OR(UPPER(K277)="Y",L277="Y"),0,J277))</f>
      </c>
      <c r="N277">
        <f>IF(D277="","",TEXT(D277,"yyyy-mm"))</f>
      </c>
    </row>
    <row r="278">
      <c r="F278">
        <f>IF(OR(D278="",E278=""),"",E278-D278)</f>
      </c>
      <c r="J278">
        <f>IF(D278="","",N(G278)+IF(Settings!$B$3="Y",N(H278),0)+N(I278))</f>
      </c>
      <c r="L278">
        <f>IF(OR(F278="",Settings!$B$2=""),"",IF(F278&gt;=Settings!$B$2,"Y","N"))</f>
      </c>
      <c r="M278">
        <f>IF(J278="","",IF(OR(UPPER(K278)="Y",L278="Y"),0,J278))</f>
      </c>
      <c r="N278">
        <f>IF(D278="","",TEXT(D278,"yyyy-mm"))</f>
      </c>
    </row>
    <row r="279">
      <c r="F279">
        <f>IF(OR(D279="",E279=""),"",E279-D279)</f>
      </c>
      <c r="J279">
        <f>IF(D279="","",N(G279)+IF(Settings!$B$3="Y",N(H279),0)+N(I279))</f>
      </c>
      <c r="L279">
        <f>IF(OR(F279="",Settings!$B$2=""),"",IF(F279&gt;=Settings!$B$2,"Y","N"))</f>
      </c>
      <c r="M279">
        <f>IF(J279="","",IF(OR(UPPER(K279)="Y",L279="Y"),0,J279))</f>
      </c>
      <c r="N279">
        <f>IF(D279="","",TEXT(D279,"yyyy-mm"))</f>
      </c>
    </row>
    <row r="280">
      <c r="F280">
        <f>IF(OR(D280="",E280=""),"",E280-D280)</f>
      </c>
      <c r="J280">
        <f>IF(D280="","",N(G280)+IF(Settings!$B$3="Y",N(H280),0)+N(I280))</f>
      </c>
      <c r="L280">
        <f>IF(OR(F280="",Settings!$B$2=""),"",IF(F280&gt;=Settings!$B$2,"Y","N"))</f>
      </c>
      <c r="M280">
        <f>IF(J280="","",IF(OR(UPPER(K280)="Y",L280="Y"),0,J280))</f>
      </c>
      <c r="N280">
        <f>IF(D280="","",TEXT(D280,"yyyy-mm"))</f>
      </c>
    </row>
    <row r="281">
      <c r="F281">
        <f>IF(OR(D281="",E281=""),"",E281-D281)</f>
      </c>
      <c r="J281">
        <f>IF(D281="","",N(G281)+IF(Settings!$B$3="Y",N(H281),0)+N(I281))</f>
      </c>
      <c r="L281">
        <f>IF(OR(F281="",Settings!$B$2=""),"",IF(F281&gt;=Settings!$B$2,"Y","N"))</f>
      </c>
      <c r="M281">
        <f>IF(J281="","",IF(OR(UPPER(K281)="Y",L281="Y"),0,J281))</f>
      </c>
      <c r="N281">
        <f>IF(D281="","",TEXT(D281,"yyyy-mm"))</f>
      </c>
    </row>
    <row r="282">
      <c r="F282">
        <f>IF(OR(D282="",E282=""),"",E282-D282)</f>
      </c>
      <c r="J282">
        <f>IF(D282="","",N(G282)+IF(Settings!$B$3="Y",N(H282),0)+N(I282))</f>
      </c>
      <c r="L282">
        <f>IF(OR(F282="",Settings!$B$2=""),"",IF(F282&gt;=Settings!$B$2,"Y","N"))</f>
      </c>
      <c r="M282">
        <f>IF(J282="","",IF(OR(UPPER(K282)="Y",L282="Y"),0,J282))</f>
      </c>
      <c r="N282">
        <f>IF(D282="","",TEXT(D282,"yyyy-mm"))</f>
      </c>
    </row>
    <row r="283">
      <c r="F283">
        <f>IF(OR(D283="",E283=""),"",E283-D283)</f>
      </c>
      <c r="J283">
        <f>IF(D283="","",N(G283)+IF(Settings!$B$3="Y",N(H283),0)+N(I283))</f>
      </c>
      <c r="L283">
        <f>IF(OR(F283="",Settings!$B$2=""),"",IF(F283&gt;=Settings!$B$2,"Y","N"))</f>
      </c>
      <c r="M283">
        <f>IF(J283="","",IF(OR(UPPER(K283)="Y",L283="Y"),0,J283))</f>
      </c>
      <c r="N283">
        <f>IF(D283="","",TEXT(D283,"yyyy-mm"))</f>
      </c>
    </row>
    <row r="284">
      <c r="F284">
        <f>IF(OR(D284="",E284=""),"",E284-D284)</f>
      </c>
      <c r="J284">
        <f>IF(D284="","",N(G284)+IF(Settings!$B$3="Y",N(H284),0)+N(I284))</f>
      </c>
      <c r="L284">
        <f>IF(OR(F284="",Settings!$B$2=""),"",IF(F284&gt;=Settings!$B$2,"Y","N"))</f>
      </c>
      <c r="M284">
        <f>IF(J284="","",IF(OR(UPPER(K284)="Y",L284="Y"),0,J284))</f>
      </c>
      <c r="N284">
        <f>IF(D284="","",TEXT(D284,"yyyy-mm"))</f>
      </c>
    </row>
    <row r="285">
      <c r="F285">
        <f>IF(OR(D285="",E285=""),"",E285-D285)</f>
      </c>
      <c r="J285">
        <f>IF(D285="","",N(G285)+IF(Settings!$B$3="Y",N(H285),0)+N(I285))</f>
      </c>
      <c r="L285">
        <f>IF(OR(F285="",Settings!$B$2=""),"",IF(F285&gt;=Settings!$B$2,"Y","N"))</f>
      </c>
      <c r="M285">
        <f>IF(J285="","",IF(OR(UPPER(K285)="Y",L285="Y"),0,J285))</f>
      </c>
      <c r="N285">
        <f>IF(D285="","",TEXT(D285,"yyyy-mm"))</f>
      </c>
    </row>
    <row r="286">
      <c r="F286">
        <f>IF(OR(D286="",E286=""),"",E286-D286)</f>
      </c>
      <c r="J286">
        <f>IF(D286="","",N(G286)+IF(Settings!$B$3="Y",N(H286),0)+N(I286))</f>
      </c>
      <c r="L286">
        <f>IF(OR(F286="",Settings!$B$2=""),"",IF(F286&gt;=Settings!$B$2,"Y","N"))</f>
      </c>
      <c r="M286">
        <f>IF(J286="","",IF(OR(UPPER(K286)="Y",L286="Y"),0,J286))</f>
      </c>
      <c r="N286">
        <f>IF(D286="","",TEXT(D286,"yyyy-mm"))</f>
      </c>
    </row>
    <row r="287">
      <c r="F287">
        <f>IF(OR(D287="",E287=""),"",E287-D287)</f>
      </c>
      <c r="J287">
        <f>IF(D287="","",N(G287)+IF(Settings!$B$3="Y",N(H287),0)+N(I287))</f>
      </c>
      <c r="L287">
        <f>IF(OR(F287="",Settings!$B$2=""),"",IF(F287&gt;=Settings!$B$2,"Y","N"))</f>
      </c>
      <c r="M287">
        <f>IF(J287="","",IF(OR(UPPER(K287)="Y",L287="Y"),0,J287))</f>
      </c>
      <c r="N287">
        <f>IF(D287="","",TEXT(D287,"yyyy-mm"))</f>
      </c>
    </row>
    <row r="288">
      <c r="F288">
        <f>IF(OR(D288="",E288=""),"",E288-D288)</f>
      </c>
      <c r="J288">
        <f>IF(D288="","",N(G288)+IF(Settings!$B$3="Y",N(H288),0)+N(I288))</f>
      </c>
      <c r="L288">
        <f>IF(OR(F288="",Settings!$B$2=""),"",IF(F288&gt;=Settings!$B$2,"Y","N"))</f>
      </c>
      <c r="M288">
        <f>IF(J288="","",IF(OR(UPPER(K288)="Y",L288="Y"),0,J288))</f>
      </c>
      <c r="N288">
        <f>IF(D288="","",TEXT(D288,"yyyy-mm"))</f>
      </c>
    </row>
    <row r="289">
      <c r="F289">
        <f>IF(OR(D289="",E289=""),"",E289-D289)</f>
      </c>
      <c r="J289">
        <f>IF(D289="","",N(G289)+IF(Settings!$B$3="Y",N(H289),0)+N(I289))</f>
      </c>
      <c r="L289">
        <f>IF(OR(F289="",Settings!$B$2=""),"",IF(F289&gt;=Settings!$B$2,"Y","N"))</f>
      </c>
      <c r="M289">
        <f>IF(J289="","",IF(OR(UPPER(K289)="Y",L289="Y"),0,J289))</f>
      </c>
      <c r="N289">
        <f>IF(D289="","",TEXT(D289,"yyyy-mm"))</f>
      </c>
    </row>
    <row r="290">
      <c r="F290">
        <f>IF(OR(D290="",E290=""),"",E290-D290)</f>
      </c>
      <c r="J290">
        <f>IF(D290="","",N(G290)+IF(Settings!$B$3="Y",N(H290),0)+N(I290))</f>
      </c>
      <c r="L290">
        <f>IF(OR(F290="",Settings!$B$2=""),"",IF(F290&gt;=Settings!$B$2,"Y","N"))</f>
      </c>
      <c r="M290">
        <f>IF(J290="","",IF(OR(UPPER(K290)="Y",L290="Y"),0,J290))</f>
      </c>
      <c r="N290">
        <f>IF(D290="","",TEXT(D290,"yyyy-mm"))</f>
      </c>
    </row>
    <row r="291">
      <c r="F291">
        <f>IF(OR(D291="",E291=""),"",E291-D291)</f>
      </c>
      <c r="J291">
        <f>IF(D291="","",N(G291)+IF(Settings!$B$3="Y",N(H291),0)+N(I291))</f>
      </c>
      <c r="L291">
        <f>IF(OR(F291="",Settings!$B$2=""),"",IF(F291&gt;=Settings!$B$2,"Y","N"))</f>
      </c>
      <c r="M291">
        <f>IF(J291="","",IF(OR(UPPER(K291)="Y",L291="Y"),0,J291))</f>
      </c>
      <c r="N291">
        <f>IF(D291="","",TEXT(D291,"yyyy-mm"))</f>
      </c>
    </row>
    <row r="292">
      <c r="F292">
        <f>IF(OR(D292="",E292=""),"",E292-D292)</f>
      </c>
      <c r="J292">
        <f>IF(D292="","",N(G292)+IF(Settings!$B$3="Y",N(H292),0)+N(I292))</f>
      </c>
      <c r="L292">
        <f>IF(OR(F292="",Settings!$B$2=""),"",IF(F292&gt;=Settings!$B$2,"Y","N"))</f>
      </c>
      <c r="M292">
        <f>IF(J292="","",IF(OR(UPPER(K292)="Y",L292="Y"),0,J292))</f>
      </c>
      <c r="N292">
        <f>IF(D292="","",TEXT(D292,"yyyy-mm"))</f>
      </c>
    </row>
    <row r="293">
      <c r="F293">
        <f>IF(OR(D293="",E293=""),"",E293-D293)</f>
      </c>
      <c r="J293">
        <f>IF(D293="","",N(G293)+IF(Settings!$B$3="Y",N(H293),0)+N(I293))</f>
      </c>
      <c r="L293">
        <f>IF(OR(F293="",Settings!$B$2=""),"",IF(F293&gt;=Settings!$B$2,"Y","N"))</f>
      </c>
      <c r="M293">
        <f>IF(J293="","",IF(OR(UPPER(K293)="Y",L293="Y"),0,J293))</f>
      </c>
      <c r="N293">
        <f>IF(D293="","",TEXT(D293,"yyyy-mm"))</f>
      </c>
    </row>
    <row r="294">
      <c r="F294">
        <f>IF(OR(D294="",E294=""),"",E294-D294)</f>
      </c>
      <c r="J294">
        <f>IF(D294="","",N(G294)+IF(Settings!$B$3="Y",N(H294),0)+N(I294))</f>
      </c>
      <c r="L294">
        <f>IF(OR(F294="",Settings!$B$2=""),"",IF(F294&gt;=Settings!$B$2,"Y","N"))</f>
      </c>
      <c r="M294">
        <f>IF(J294="","",IF(OR(UPPER(K294)="Y",L294="Y"),0,J294))</f>
      </c>
      <c r="N294">
        <f>IF(D294="","",TEXT(D294,"yyyy-mm"))</f>
      </c>
    </row>
    <row r="295">
      <c r="F295">
        <f>IF(OR(D295="",E295=""),"",E295-D295)</f>
      </c>
      <c r="J295">
        <f>IF(D295="","",N(G295)+IF(Settings!$B$3="Y",N(H295),0)+N(I295))</f>
      </c>
      <c r="L295">
        <f>IF(OR(F295="",Settings!$B$2=""),"",IF(F295&gt;=Settings!$B$2,"Y","N"))</f>
      </c>
      <c r="M295">
        <f>IF(J295="","",IF(OR(UPPER(K295)="Y",L295="Y"),0,J295))</f>
      </c>
      <c r="N295">
        <f>IF(D295="","",TEXT(D295,"yyyy-mm"))</f>
      </c>
    </row>
    <row r="296">
      <c r="F296">
        <f>IF(OR(D296="",E296=""),"",E296-D296)</f>
      </c>
      <c r="J296">
        <f>IF(D296="","",N(G296)+IF(Settings!$B$3="Y",N(H296),0)+N(I296))</f>
      </c>
      <c r="L296">
        <f>IF(OR(F296="",Settings!$B$2=""),"",IF(F296&gt;=Settings!$B$2,"Y","N"))</f>
      </c>
      <c r="M296">
        <f>IF(J296="","",IF(OR(UPPER(K296)="Y",L296="Y"),0,J296))</f>
      </c>
      <c r="N296">
        <f>IF(D296="","",TEXT(D296,"yyyy-mm"))</f>
      </c>
    </row>
    <row r="297">
      <c r="F297">
        <f>IF(OR(D297="",E297=""),"",E297-D297)</f>
      </c>
      <c r="J297">
        <f>IF(D297="","",N(G297)+IF(Settings!$B$3="Y",N(H297),0)+N(I297))</f>
      </c>
      <c r="L297">
        <f>IF(OR(F297="",Settings!$B$2=""),"",IF(F297&gt;=Settings!$B$2,"Y","N"))</f>
      </c>
      <c r="M297">
        <f>IF(J297="","",IF(OR(UPPER(K297)="Y",L297="Y"),0,J297))</f>
      </c>
      <c r="N297">
        <f>IF(D297="","",TEXT(D297,"yyyy-mm"))</f>
      </c>
    </row>
    <row r="298">
      <c r="F298">
        <f>IF(OR(D298="",E298=""),"",E298-D298)</f>
      </c>
      <c r="J298">
        <f>IF(D298="","",N(G298)+IF(Settings!$B$3="Y",N(H298),0)+N(I298))</f>
      </c>
      <c r="L298">
        <f>IF(OR(F298="",Settings!$B$2=""),"",IF(F298&gt;=Settings!$B$2,"Y","N"))</f>
      </c>
      <c r="M298">
        <f>IF(J298="","",IF(OR(UPPER(K298)="Y",L298="Y"),0,J298))</f>
      </c>
      <c r="N298">
        <f>IF(D298="","",TEXT(D298,"yyyy-mm"))</f>
      </c>
    </row>
    <row r="299">
      <c r="F299">
        <f>IF(OR(D299="",E299=""),"",E299-D299)</f>
      </c>
      <c r="J299">
        <f>IF(D299="","",N(G299)+IF(Settings!$B$3="Y",N(H299),0)+N(I299))</f>
      </c>
      <c r="L299">
        <f>IF(OR(F299="",Settings!$B$2=""),"",IF(F299&gt;=Settings!$B$2,"Y","N"))</f>
      </c>
      <c r="M299">
        <f>IF(J299="","",IF(OR(UPPER(K299)="Y",L299="Y"),0,J299))</f>
      </c>
      <c r="N299">
        <f>IF(D299="","",TEXT(D299,"yyyy-mm"))</f>
      </c>
    </row>
    <row r="300">
      <c r="F300">
        <f>IF(OR(D300="",E300=""),"",E300-D300)</f>
      </c>
      <c r="J300">
        <f>IF(D300="","",N(G300)+IF(Settings!$B$3="Y",N(H300),0)+N(I300))</f>
      </c>
      <c r="L300">
        <f>IF(OR(F300="",Settings!$B$2=""),"",IF(F300&gt;=Settings!$B$2,"Y","N"))</f>
      </c>
      <c r="M300">
        <f>IF(J300="","",IF(OR(UPPER(K300)="Y",L300="Y"),0,J300))</f>
      </c>
      <c r="N300">
        <f>IF(D300="","",TEXT(D300,"yyyy-mm"))</f>
      </c>
    </row>
    <row r="301">
      <c r="F301">
        <f>IF(OR(D301="",E301=""),"",E301-D301)</f>
      </c>
      <c r="J301">
        <f>IF(D301="","",N(G301)+IF(Settings!$B$3="Y",N(H301),0)+N(I301))</f>
      </c>
      <c r="L301">
        <f>IF(OR(F301="",Settings!$B$2=""),"",IF(F301&gt;=Settings!$B$2,"Y","N"))</f>
      </c>
      <c r="M301">
        <f>IF(J301="","",IF(OR(UPPER(K301)="Y",L301="Y"),0,J301))</f>
      </c>
      <c r="N301">
        <f>IF(D301="","",TEXT(D301,"yyyy-mm"))</f>
      </c>
    </row>
  </sheetData>
  <ignoredErrors>
    <ignoredError numberStoredAsText="1" sqref="A1:N30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42.83203125" customWidth="1"/>
    <col min="2" max="2" width="12.83203125" customWidth="1"/>
    <col min="3" max="3" width="90.83203125" customWidth="1"/>
  </cols>
  <sheetData>
    <row r="1">
      <c r="A1" t="str">
        <v>Setting</v>
      </c>
      <c r="B1" t="str">
        <v>Your value</v>
      </c>
      <c r="C1" t="str">
        <v>Notes</v>
      </c>
    </row>
    <row r="2">
      <c r="A2" t="str">
        <v>Long-stay exemption (nights, blank = none)</v>
      </c>
      <c r="B2" t="str">
        <v/>
      </c>
      <c r="C2" t="str">
        <v>Enter the threshold from your tax office's rules, e.g. the number of nights after which a stay is exempt. Leave blank if there is none.</v>
      </c>
    </row>
    <row r="3">
      <c r="A3" t="str">
        <v>Cleaning fees taxable? (Y/N)</v>
      </c>
      <c r="B3" t="str">
        <v>Y</v>
      </c>
      <c r="C3" t="str">
        <v>Many places tax required cleaning fees; check yours.</v>
      </c>
    </row>
    <row r="4">
      <c r="A4" t="str">
        <v>Rate 1 (e.g. state) %</v>
      </c>
      <c r="B4" t="str">
        <v/>
      </c>
      <c r="C4" t="str">
        <v>Enter rates from your tax office's official page.</v>
      </c>
    </row>
    <row r="5">
      <c r="A5" t="str">
        <v>Rate 2 (e.g. county) %</v>
      </c>
      <c r="B5" t="str">
        <v/>
      </c>
      <c r="C5" t="str">
        <v/>
      </c>
    </row>
    <row r="6">
      <c r="A6" t="str">
        <v>Rate 3 (e.g. city) %</v>
      </c>
      <c r="B6" t="str">
        <v/>
      </c>
      <c r="C6" t="str">
        <v/>
      </c>
    </row>
    <row r="7">
      <c r="A7" t="str">
        <v/>
      </c>
      <c r="B7" t="str">
        <v/>
      </c>
      <c r="C7" t="str">
        <v/>
      </c>
    </row>
    <row r="8">
      <c r="A8" t="str">
        <v>Not tax advice. Template from https://lodgetally.pages.dev — or drop your Airbnb/Vrbo/Booking.com export there to fill this in automatically.</v>
      </c>
      <c r="B8" t="str">
        <v/>
      </c>
      <c r="C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Stays</vt:lpstr>
      <vt:lpstr>Settings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